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103063\Desktop\Projects worked on\2024hmapo\"/>
    </mc:Choice>
  </mc:AlternateContent>
  <xr:revisionPtr revIDLastSave="0" documentId="8_{56DE2549-7D4B-4C76-8F25-BD5951BD1F68}" xr6:coauthVersionLast="47" xr6:coauthVersionMax="47" xr10:uidLastSave="{00000000-0000-0000-0000-000000000000}"/>
  <bookViews>
    <workbookView xWindow="-120" yWindow="-120" windowWidth="29040" windowHeight="16440" tabRatio="789" firstSheet="1" activeTab="1" xr2:uid="{00000000-000D-0000-FFFF-FFFF00000000}"/>
  </bookViews>
  <sheets>
    <sheet name="Review Notes" sheetId="24" state="hidden" r:id="rId1"/>
    <sheet name="Basic Price Adjustment" sheetId="25" r:id="rId2"/>
    <sheet name="District 1" sheetId="12" r:id="rId3"/>
    <sheet name="District 2" sheetId="13" r:id="rId4"/>
    <sheet name="District 3" sheetId="14" r:id="rId5"/>
    <sheet name="District 4" sheetId="15" r:id="rId6"/>
    <sheet name="District 5" sheetId="16" r:id="rId7"/>
    <sheet name="District 6" sheetId="17" r:id="rId8"/>
    <sheet name="District 7" sheetId="18" r:id="rId9"/>
    <sheet name="District 8" sheetId="21" r:id="rId10"/>
    <sheet name="District 9" sheetId="20" r:id="rId11"/>
    <sheet name="District 10" sheetId="22" r:id="rId12"/>
    <sheet name="Sheet1" sheetId="23" state="hidden" r:id="rId13"/>
  </sheets>
  <externalReferences>
    <externalReference r:id="rId14"/>
    <externalReference r:id="rId15"/>
  </externalReferences>
  <definedNames>
    <definedName name="County">[1]Data!$J$148:$L$202</definedName>
    <definedName name="CountyList">[1]Data!$J$148:$J$202</definedName>
    <definedName name="CountyNumber">'[1]LookUp Tables'!$H$3:$I$57</definedName>
    <definedName name="HTML_CodePage" hidden="1">1252</definedName>
    <definedName name="HTML_Control" localSheetId="1" hidden="1">{"'Sheet10'!$A$1:$G$40"}</definedName>
    <definedName name="HTML_Control" hidden="1">{"'Sheet10'!$A$1:$G$40"}</definedName>
    <definedName name="HTML_Description" hidden="1">""</definedName>
    <definedName name="HTML_Email" hidden="1">""</definedName>
    <definedName name="HTML_Header" hidden="1">""</definedName>
    <definedName name="HTML_LastUpdate" hidden="1">"07/03/2002"</definedName>
    <definedName name="HTML_LineAfter" hidden="1">FALSE</definedName>
    <definedName name="HTML_LineBefore" hidden="1">FALSE</definedName>
    <definedName name="HTML_Name" hidden="1">"Robert L. Blosser, Jr., P.E."</definedName>
    <definedName name="HTML_OBDlg2" hidden="1">TRUE</definedName>
    <definedName name="HTML_OBDlg4" hidden="1">TRUE</definedName>
    <definedName name="HTML_OS" hidden="1">0</definedName>
    <definedName name="HTML_PathFile" hidden="1">"C:\Users\default\spreadsheets\AsphaltPriceAdj10.htm"</definedName>
    <definedName name="HTML_Title" hidden="1">"District 10  Price Adjustments"</definedName>
    <definedName name="ItemBids">[1]Data!#REF!</definedName>
    <definedName name="OverrideList">'[1]LookUp Tables'!$Q$15:$Q$31</definedName>
    <definedName name="_xlnm.Print_Area" localSheetId="1">'Basic Price Adjustment'!$A$1:$E$54</definedName>
    <definedName name="_xlnm.Print_Area" localSheetId="2">'District 1'!$A$3:$T$28</definedName>
    <definedName name="_xlnm.Print_Area" localSheetId="11">'District 10'!$A$3:$AB$28</definedName>
    <definedName name="_xlnm.Print_Area" localSheetId="3">'District 2'!$A$3:$V$28</definedName>
    <definedName name="_xlnm.Print_Area" localSheetId="4">'District 3'!$A$3:$AD$28</definedName>
    <definedName name="_xlnm.Print_Area" localSheetId="5">'District 4'!$A$3:$X$28</definedName>
    <definedName name="_xlnm.Print_Area" localSheetId="6">'District 5'!$A$3:$AF$28</definedName>
    <definedName name="_xlnm.Print_Area" localSheetId="7">'District 6'!$A$3:$AH$28</definedName>
    <definedName name="_xlnm.Print_Area" localSheetId="8">'District 7'!$A$3:$AD$28</definedName>
    <definedName name="_xlnm.Print_Area" localSheetId="9">'District 8'!$A$3:$AB$28</definedName>
    <definedName name="_xlnm.Print_Area" localSheetId="10">'District 9'!$A$3:$AB$28</definedName>
    <definedName name="QA">'[1]Order Details'!$F$37</definedName>
    <definedName name="QAB">'[2]Order Details'!#REF!</definedName>
    <definedName name="QAE">'[1]Order Details'!#REF!</definedName>
    <definedName name="QAF">'[1]Order Details'!#REF!</definedName>
    <definedName name="QAO_1">'[2]Order Details'!$M$70</definedName>
    <definedName name="QAO_2">'[2]Order Details'!$M$71</definedName>
    <definedName name="QAO_3">'[2]Order Details'!$M$72</definedName>
    <definedName name="QAP_1">'[2]Order Details'!$M$66</definedName>
    <definedName name="QAP_2">'[2]Order Details'!$M$67</definedName>
    <definedName name="QAQ_1">'[2]Order Details'!#REF!</definedName>
    <definedName name="QAQ_2">'[2]Order Details'!#REF!</definedName>
    <definedName name="QB">'[1]Order Details'!$F$38</definedName>
    <definedName name="QC">'[1]Order Details'!$F$39</definedName>
    <definedName name="QD">'[1]Order Details'!$F$40</definedName>
    <definedName name="QE">'[1]Order Details'!$F$41</definedName>
    <definedName name="QF">'[1]Order Details'!$F$42</definedName>
    <definedName name="QG">'[1]Order Details'!$F$43</definedName>
    <definedName name="QH">'[1]Order Details'!$F$44</definedName>
    <definedName name="QI">'[1]Order Details'!$F$45</definedName>
    <definedName name="QJ">'[1]Order Details'!$F$46</definedName>
    <definedName name="QK">'[1]Order Details'!$F$47</definedName>
    <definedName name="QL">'[1]Order Details'!$F$48</definedName>
    <definedName name="QM">'[1]Order Details'!$F$49</definedName>
    <definedName name="QN">'[1]Order Details'!$F$50</definedName>
    <definedName name="QP">'[1]Order Details'!$F$57</definedName>
    <definedName name="QPE">'[2]Order Details'!$F$91</definedName>
    <definedName name="QPZ">'[2]Order Details'!$F$81</definedName>
    <definedName name="QQ">'[1]Order Details'!$F$58</definedName>
    <definedName name="QR">'[1]Order Details'!$F$59</definedName>
    <definedName name="QV">'[2]Order Details'!$F$93</definedName>
    <definedName name="QY">'[1]Order Details'!$F$60</definedName>
    <definedName name="Route">[1]Data!$O$150:$O$155</definedName>
    <definedName name="SAList">[1]Data!$B$217:$B$239</definedName>
    <definedName name="SCO">'[1]Order Details'!$N$2</definedName>
    <definedName name="VendorBids">#REF!</definedName>
    <definedName name="VendorPI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25" i="22" l="1"/>
  <c r="X24" i="22"/>
  <c r="X23" i="22"/>
  <c r="X22" i="22"/>
  <c r="R25" i="22"/>
  <c r="R23" i="22"/>
  <c r="R22" i="22"/>
  <c r="AD25" i="20"/>
  <c r="AD23" i="20"/>
  <c r="AD22" i="20"/>
  <c r="AD16" i="20"/>
  <c r="P25" i="20"/>
  <c r="P23" i="20"/>
  <c r="P22" i="20"/>
  <c r="AD25" i="21"/>
  <c r="AD24" i="21"/>
  <c r="AD23" i="21"/>
  <c r="AD22" i="21"/>
  <c r="AD16" i="21"/>
  <c r="R25" i="21"/>
  <c r="R23" i="21"/>
  <c r="R22" i="21"/>
  <c r="T25" i="18"/>
  <c r="T23" i="18"/>
  <c r="T22" i="18"/>
  <c r="R25" i="17"/>
  <c r="R23" i="17"/>
  <c r="R22" i="17"/>
  <c r="P25" i="16"/>
  <c r="P23" i="16"/>
  <c r="P22" i="16"/>
  <c r="T25" i="15"/>
  <c r="T23" i="15"/>
  <c r="T22" i="15"/>
  <c r="R25" i="14"/>
  <c r="R23" i="14"/>
  <c r="R22" i="14"/>
  <c r="P25" i="13"/>
  <c r="P23" i="13"/>
  <c r="P22" i="13"/>
  <c r="C17" i="25"/>
  <c r="D50" i="25"/>
  <c r="D49" i="25"/>
  <c r="D48" i="25"/>
  <c r="D47" i="25"/>
  <c r="D46" i="25"/>
  <c r="D45" i="25"/>
  <c r="D44" i="25"/>
  <c r="D43" i="25"/>
  <c r="D42" i="25"/>
  <c r="D41" i="25"/>
  <c r="D40" i="25"/>
  <c r="D39" i="25"/>
  <c r="D38" i="25"/>
  <c r="D37" i="25"/>
  <c r="D36" i="25"/>
  <c r="D35" i="25"/>
  <c r="D34" i="25"/>
  <c r="D33" i="25"/>
  <c r="V25" i="22" l="1"/>
  <c r="V24" i="22"/>
  <c r="V23" i="22"/>
  <c r="V22" i="22"/>
  <c r="V16" i="22"/>
  <c r="T25" i="22"/>
  <c r="T23" i="22"/>
  <c r="T22" i="22"/>
  <c r="T16" i="22"/>
  <c r="J27" i="22"/>
  <c r="J26" i="22"/>
  <c r="J25" i="22"/>
  <c r="J24" i="22"/>
  <c r="J23" i="22"/>
  <c r="J22" i="22"/>
  <c r="J19" i="22"/>
  <c r="J17" i="22"/>
  <c r="J16" i="22"/>
  <c r="J12" i="22"/>
  <c r="D27" i="22"/>
  <c r="D26" i="22"/>
  <c r="D25" i="22"/>
  <c r="D24" i="22"/>
  <c r="D23" i="22"/>
  <c r="D22" i="22"/>
  <c r="D16" i="22"/>
  <c r="D12" i="22"/>
  <c r="AB25" i="20"/>
  <c r="AB24" i="20"/>
  <c r="AB23" i="20"/>
  <c r="AB22" i="20"/>
  <c r="AB16" i="20"/>
  <c r="Z25" i="20"/>
  <c r="Z23" i="20"/>
  <c r="Z22" i="20"/>
  <c r="Z16" i="20"/>
  <c r="X25" i="20"/>
  <c r="X23" i="20"/>
  <c r="X22" i="20"/>
  <c r="X16" i="20"/>
  <c r="V25" i="20"/>
  <c r="V24" i="20"/>
  <c r="V23" i="20"/>
  <c r="V22" i="20"/>
  <c r="V16" i="20"/>
  <c r="H27" i="20"/>
  <c r="H26" i="20"/>
  <c r="H25" i="20"/>
  <c r="H24" i="20"/>
  <c r="H23" i="20"/>
  <c r="H22" i="20"/>
  <c r="H19" i="20"/>
  <c r="H17" i="20"/>
  <c r="H16" i="20"/>
  <c r="H12" i="20"/>
  <c r="D27" i="20"/>
  <c r="D26" i="20"/>
  <c r="D25" i="20"/>
  <c r="D24" i="20"/>
  <c r="D23" i="20"/>
  <c r="D22" i="20"/>
  <c r="D16" i="20"/>
  <c r="D12" i="20"/>
  <c r="AB25" i="21"/>
  <c r="AB23" i="21"/>
  <c r="AB22" i="21"/>
  <c r="Z25" i="21"/>
  <c r="Z23" i="21"/>
  <c r="Z22" i="21"/>
  <c r="D27" i="21"/>
  <c r="D26" i="21"/>
  <c r="D25" i="21"/>
  <c r="D24" i="21"/>
  <c r="D23" i="21"/>
  <c r="D22" i="21"/>
  <c r="D19" i="21"/>
  <c r="D17" i="21"/>
  <c r="D16" i="21"/>
  <c r="D12" i="21"/>
  <c r="AD25" i="18"/>
  <c r="AD23" i="18"/>
  <c r="AD22" i="18"/>
  <c r="AD16" i="18"/>
  <c r="AB25" i="18"/>
  <c r="AB23" i="18"/>
  <c r="AB22" i="18"/>
  <c r="F27" i="18"/>
  <c r="F26" i="18"/>
  <c r="F25" i="18"/>
  <c r="F24" i="18"/>
  <c r="F23" i="18"/>
  <c r="F22" i="18"/>
  <c r="F19" i="18"/>
  <c r="F17" i="18"/>
  <c r="F16" i="18"/>
  <c r="F12" i="18"/>
  <c r="AB23" i="17"/>
  <c r="Z27" i="17"/>
  <c r="Z26" i="17"/>
  <c r="Z25" i="17"/>
  <c r="Z23" i="17"/>
  <c r="Z22" i="17"/>
  <c r="Z19" i="17"/>
  <c r="Z17" i="17"/>
  <c r="Z16" i="17"/>
  <c r="Z12" i="17"/>
  <c r="X27" i="17"/>
  <c r="X26" i="17"/>
  <c r="X25" i="17"/>
  <c r="X23" i="17"/>
  <c r="X22" i="17"/>
  <c r="X19" i="17"/>
  <c r="X17" i="17"/>
  <c r="X16" i="17"/>
  <c r="X12" i="17"/>
  <c r="V25" i="17"/>
  <c r="V23" i="17"/>
  <c r="V22" i="17"/>
  <c r="T25" i="17"/>
  <c r="T23" i="17"/>
  <c r="T22" i="17"/>
  <c r="D27" i="17"/>
  <c r="D26" i="17"/>
  <c r="D25" i="17"/>
  <c r="D24" i="17"/>
  <c r="D23" i="17"/>
  <c r="D22" i="17"/>
  <c r="D19" i="17"/>
  <c r="D17" i="17"/>
  <c r="D16" i="17"/>
  <c r="D12" i="17"/>
  <c r="AJ25" i="16"/>
  <c r="AJ24" i="16"/>
  <c r="AJ23" i="16"/>
  <c r="AJ22" i="16"/>
  <c r="AH25" i="16"/>
  <c r="AH24" i="16"/>
  <c r="AH23" i="16"/>
  <c r="AH22" i="16"/>
  <c r="AF25" i="16"/>
  <c r="AF24" i="16"/>
  <c r="AF23" i="16"/>
  <c r="AF22" i="16"/>
  <c r="AD25" i="16"/>
  <c r="AD24" i="16"/>
  <c r="AD23" i="16"/>
  <c r="AD22" i="16"/>
  <c r="Z27" i="16"/>
  <c r="Z26" i="16"/>
  <c r="Z25" i="16"/>
  <c r="Z24" i="16"/>
  <c r="Z23" i="16"/>
  <c r="Z22" i="16"/>
  <c r="Z21" i="16"/>
  <c r="Z20" i="16"/>
  <c r="Z19" i="16"/>
  <c r="Z18" i="16"/>
  <c r="Z17" i="16"/>
  <c r="Z16" i="16"/>
  <c r="Z15" i="16"/>
  <c r="Z14" i="16"/>
  <c r="Z13" i="16"/>
  <c r="Z12" i="16"/>
  <c r="Z11" i="16"/>
  <c r="X27" i="16"/>
  <c r="X26" i="16"/>
  <c r="X25" i="16"/>
  <c r="X24" i="16"/>
  <c r="X23" i="16"/>
  <c r="X22" i="16"/>
  <c r="X21" i="16"/>
  <c r="X20" i="16"/>
  <c r="X19" i="16"/>
  <c r="X18" i="16"/>
  <c r="X17" i="16"/>
  <c r="X16" i="16"/>
  <c r="X15" i="16"/>
  <c r="X14" i="16"/>
  <c r="X13" i="16"/>
  <c r="X12" i="16"/>
  <c r="X11" i="16"/>
  <c r="V27" i="16"/>
  <c r="V26" i="16"/>
  <c r="V25" i="16"/>
  <c r="V24" i="16"/>
  <c r="V23" i="16"/>
  <c r="V22" i="16"/>
  <c r="V21" i="16"/>
  <c r="V20" i="16"/>
  <c r="V19" i="16"/>
  <c r="V18" i="16"/>
  <c r="V17" i="16"/>
  <c r="V16" i="16"/>
  <c r="V15" i="16"/>
  <c r="V14" i="16"/>
  <c r="V13" i="16"/>
  <c r="V12" i="16"/>
  <c r="V11" i="16"/>
  <c r="T26" i="16"/>
  <c r="T25" i="16"/>
  <c r="T24" i="16"/>
  <c r="T23" i="16"/>
  <c r="T22" i="16"/>
  <c r="T19" i="16"/>
  <c r="H27" i="16"/>
  <c r="H26" i="16"/>
  <c r="H25" i="16"/>
  <c r="H24" i="16"/>
  <c r="H23" i="16"/>
  <c r="H22" i="16"/>
  <c r="H19" i="16"/>
  <c r="H17" i="16"/>
  <c r="H16" i="16"/>
  <c r="H12" i="16"/>
  <c r="AB25" i="16"/>
  <c r="AB23" i="16"/>
  <c r="AB22" i="16"/>
  <c r="X25" i="15"/>
  <c r="X23" i="15"/>
  <c r="X22" i="15"/>
  <c r="F27" i="15"/>
  <c r="F26" i="15"/>
  <c r="F25" i="15"/>
  <c r="F24" i="15"/>
  <c r="F23" i="15"/>
  <c r="F22" i="15"/>
  <c r="F19" i="15"/>
  <c r="F17" i="15"/>
  <c r="F16" i="15"/>
  <c r="F12" i="15"/>
  <c r="AD27" i="14"/>
  <c r="AD26" i="14"/>
  <c r="AD25" i="14"/>
  <c r="AD23" i="14"/>
  <c r="AD22" i="14"/>
  <c r="AD21" i="14"/>
  <c r="AD19" i="14"/>
  <c r="AD17" i="14"/>
  <c r="AD16" i="14"/>
  <c r="AD12" i="14"/>
  <c r="AD11" i="14"/>
  <c r="AB27" i="14"/>
  <c r="AB26" i="14"/>
  <c r="AB25" i="14"/>
  <c r="AB24" i="14"/>
  <c r="AB23" i="14"/>
  <c r="AB22" i="14"/>
  <c r="AB21" i="14"/>
  <c r="AB19" i="14"/>
  <c r="AB17" i="14"/>
  <c r="AB16" i="14"/>
  <c r="AB12" i="14"/>
  <c r="Z25" i="14"/>
  <c r="Z23" i="14"/>
  <c r="Z22" i="14"/>
  <c r="Z16" i="14"/>
  <c r="X25" i="14"/>
  <c r="X23" i="14"/>
  <c r="X22" i="14"/>
  <c r="X16" i="14"/>
  <c r="H27" i="14"/>
  <c r="H26" i="14"/>
  <c r="H25" i="14"/>
  <c r="H24" i="14"/>
  <c r="H23" i="14"/>
  <c r="H22" i="14"/>
  <c r="H19" i="14"/>
  <c r="H17" i="14"/>
  <c r="H16" i="14"/>
  <c r="H12" i="14"/>
  <c r="Z25" i="13"/>
  <c r="Z23" i="13"/>
  <c r="Z22" i="13"/>
  <c r="Z16" i="13"/>
  <c r="X27" i="13"/>
  <c r="X26" i="13"/>
  <c r="X25" i="13"/>
  <c r="X24" i="13"/>
  <c r="X23" i="13"/>
  <c r="X22" i="13"/>
  <c r="X21" i="13"/>
  <c r="X19" i="13"/>
  <c r="X17" i="13"/>
  <c r="X16" i="13"/>
  <c r="X12" i="13"/>
  <c r="V25" i="13"/>
  <c r="V24" i="13"/>
  <c r="V23" i="13"/>
  <c r="V22" i="13"/>
  <c r="T25" i="13"/>
  <c r="T23" i="13"/>
  <c r="T22" i="13"/>
  <c r="T16" i="13"/>
  <c r="R25" i="13"/>
  <c r="R24" i="13"/>
  <c r="R23" i="13"/>
  <c r="R22" i="13"/>
  <c r="H27" i="13"/>
  <c r="H26" i="13"/>
  <c r="H25" i="13"/>
  <c r="H24" i="13"/>
  <c r="H23" i="13"/>
  <c r="H22" i="13"/>
  <c r="H19" i="13"/>
  <c r="H17" i="13"/>
  <c r="H16" i="13"/>
  <c r="H12" i="13"/>
  <c r="AB25" i="12"/>
  <c r="AB24" i="12"/>
  <c r="AB23" i="12"/>
  <c r="AB22" i="12"/>
  <c r="Z25" i="12"/>
  <c r="Z23" i="12"/>
  <c r="Z22" i="12"/>
  <c r="Z16" i="12"/>
  <c r="X27" i="12"/>
  <c r="X26" i="12"/>
  <c r="X25" i="12"/>
  <c r="X24" i="12"/>
  <c r="X23" i="12"/>
  <c r="X22" i="12"/>
  <c r="X21" i="12"/>
  <c r="X19" i="12"/>
  <c r="X17" i="12"/>
  <c r="X16" i="12"/>
  <c r="X12" i="12"/>
  <c r="V25" i="12"/>
  <c r="V23" i="12"/>
  <c r="V22" i="12"/>
  <c r="V16" i="12"/>
  <c r="T27" i="12"/>
  <c r="T26" i="12"/>
  <c r="T25" i="12"/>
  <c r="T23" i="12"/>
  <c r="T22" i="12"/>
  <c r="T21" i="12"/>
  <c r="T19" i="12"/>
  <c r="T17" i="12"/>
  <c r="T16" i="12"/>
  <c r="T12" i="12"/>
  <c r="T11" i="12"/>
  <c r="R25" i="12"/>
  <c r="R23" i="12"/>
  <c r="R22" i="12"/>
  <c r="R16" i="12"/>
  <c r="H27" i="12"/>
  <c r="H26" i="12"/>
  <c r="H25" i="12"/>
  <c r="H24" i="12"/>
  <c r="H23" i="12"/>
  <c r="H22" i="12"/>
  <c r="H19" i="12"/>
  <c r="H17" i="12"/>
  <c r="H16" i="12"/>
  <c r="H12" i="12"/>
  <c r="C45" i="25" l="1"/>
  <c r="E45" i="25" s="1"/>
  <c r="D23" i="16" s="1"/>
  <c r="C37" i="25"/>
  <c r="C35" i="25"/>
  <c r="E35" i="25" s="1"/>
  <c r="C27" i="25"/>
  <c r="C50" i="25" s="1"/>
  <c r="E50" i="25" s="1"/>
  <c r="C26" i="25"/>
  <c r="C49" i="25" s="1"/>
  <c r="E49" i="25" s="1"/>
  <c r="C25" i="25"/>
  <c r="C48" i="25" s="1"/>
  <c r="C24" i="25"/>
  <c r="C47" i="25" s="1"/>
  <c r="E47" i="25" s="1"/>
  <c r="D25" i="16" s="1"/>
  <c r="C23" i="25"/>
  <c r="C46" i="25" s="1"/>
  <c r="E46" i="25" s="1"/>
  <c r="C22" i="25"/>
  <c r="C21" i="25"/>
  <c r="C44" i="25" s="1"/>
  <c r="E44" i="25" s="1"/>
  <c r="D22" i="16" s="1"/>
  <c r="C20" i="25"/>
  <c r="C43" i="25" s="1"/>
  <c r="E43" i="25" s="1"/>
  <c r="C19" i="25"/>
  <c r="C42" i="25" s="1"/>
  <c r="C18" i="25"/>
  <c r="C41" i="25" s="1"/>
  <c r="C40" i="25"/>
  <c r="E40" i="25" s="1"/>
  <c r="C16" i="25"/>
  <c r="C39" i="25" s="1"/>
  <c r="E39" i="25" s="1"/>
  <c r="C15" i="25"/>
  <c r="C38" i="25" s="1"/>
  <c r="E38" i="25" s="1"/>
  <c r="C14" i="25"/>
  <c r="C13" i="25"/>
  <c r="C36" i="25" s="1"/>
  <c r="C12" i="25"/>
  <c r="C11" i="25"/>
  <c r="C34" i="25" s="1"/>
  <c r="E34" i="25" s="1"/>
  <c r="C10" i="25"/>
  <c r="C33" i="25" s="1"/>
  <c r="E33" i="25" s="1"/>
  <c r="B5" i="25"/>
  <c r="AD24" i="20" l="1"/>
  <c r="T24" i="18"/>
  <c r="T24" i="15"/>
  <c r="P24" i="20"/>
  <c r="R24" i="17"/>
  <c r="R24" i="14"/>
  <c r="D24" i="16"/>
  <c r="P24" i="13"/>
  <c r="R24" i="22"/>
  <c r="R24" i="21"/>
  <c r="P24" i="16"/>
  <c r="P18" i="20"/>
  <c r="R18" i="17"/>
  <c r="R18" i="14"/>
  <c r="X18" i="22"/>
  <c r="AD18" i="21"/>
  <c r="D18" i="16"/>
  <c r="P18" i="13"/>
  <c r="R18" i="22"/>
  <c r="R18" i="21"/>
  <c r="P18" i="16"/>
  <c r="T18" i="15"/>
  <c r="AD18" i="20"/>
  <c r="T18" i="18"/>
  <c r="P17" i="20"/>
  <c r="X17" i="22"/>
  <c r="AD17" i="21"/>
  <c r="R17" i="22"/>
  <c r="R17" i="21"/>
  <c r="P17" i="16"/>
  <c r="R17" i="17"/>
  <c r="AD17" i="20"/>
  <c r="T17" i="18"/>
  <c r="T17" i="15"/>
  <c r="R17" i="14"/>
  <c r="D17" i="16"/>
  <c r="P17" i="13"/>
  <c r="T17" i="16"/>
  <c r="AD27" i="21"/>
  <c r="D27" i="16"/>
  <c r="P27" i="13"/>
  <c r="X27" i="22"/>
  <c r="R27" i="21"/>
  <c r="R27" i="22"/>
  <c r="P27" i="16"/>
  <c r="AD27" i="20"/>
  <c r="T27" i="18"/>
  <c r="T27" i="15"/>
  <c r="P27" i="20"/>
  <c r="R27" i="17"/>
  <c r="R27" i="14"/>
  <c r="T27" i="16"/>
  <c r="T16" i="18"/>
  <c r="T16" i="15"/>
  <c r="P16" i="20"/>
  <c r="R16" i="17"/>
  <c r="R16" i="14"/>
  <c r="X16" i="22"/>
  <c r="D16" i="16"/>
  <c r="P16" i="13"/>
  <c r="R16" i="22"/>
  <c r="R16" i="21"/>
  <c r="P16" i="16"/>
  <c r="X11" i="22"/>
  <c r="R11" i="22"/>
  <c r="R11" i="21"/>
  <c r="P11" i="16"/>
  <c r="T11" i="15"/>
  <c r="D11" i="16"/>
  <c r="P11" i="13"/>
  <c r="AD11" i="20"/>
  <c r="T11" i="18"/>
  <c r="AD11" i="21"/>
  <c r="P11" i="20"/>
  <c r="R11" i="17"/>
  <c r="R11" i="14"/>
  <c r="X12" i="22"/>
  <c r="AD12" i="21"/>
  <c r="D12" i="16"/>
  <c r="P12" i="13"/>
  <c r="R12" i="22"/>
  <c r="R12" i="21"/>
  <c r="P12" i="16"/>
  <c r="AD12" i="20"/>
  <c r="T12" i="18"/>
  <c r="T12" i="15"/>
  <c r="P12" i="20"/>
  <c r="R12" i="17"/>
  <c r="R12" i="14"/>
  <c r="T12" i="16"/>
  <c r="X28" i="22"/>
  <c r="AD28" i="21"/>
  <c r="D28" i="16"/>
  <c r="P28" i="13"/>
  <c r="R28" i="22"/>
  <c r="R28" i="21"/>
  <c r="P28" i="16"/>
  <c r="AD28" i="20"/>
  <c r="T28" i="18"/>
  <c r="T28" i="15"/>
  <c r="R28" i="14"/>
  <c r="P28" i="20"/>
  <c r="R28" i="17"/>
  <c r="R21" i="22"/>
  <c r="AD21" i="20"/>
  <c r="T21" i="18"/>
  <c r="R21" i="21"/>
  <c r="T21" i="15"/>
  <c r="P21" i="20"/>
  <c r="R21" i="17"/>
  <c r="R21" i="14"/>
  <c r="P21" i="16"/>
  <c r="X21" i="22"/>
  <c r="AD21" i="21"/>
  <c r="D21" i="16"/>
  <c r="P21" i="13"/>
  <c r="R13" i="22"/>
  <c r="R13" i="21"/>
  <c r="P13" i="16"/>
  <c r="AD13" i="20"/>
  <c r="T13" i="15"/>
  <c r="R13" i="14"/>
  <c r="P13" i="20"/>
  <c r="R13" i="17"/>
  <c r="T13" i="18"/>
  <c r="X13" i="22"/>
  <c r="AD13" i="21"/>
  <c r="D13" i="16"/>
  <c r="P13" i="13"/>
  <c r="L27" i="22"/>
  <c r="V27" i="20"/>
  <c r="L27" i="21"/>
  <c r="X27" i="18"/>
  <c r="T27" i="20"/>
  <c r="AB27" i="21"/>
  <c r="J27" i="21"/>
  <c r="V27" i="18"/>
  <c r="AB27" i="22"/>
  <c r="H27" i="22"/>
  <c r="R27" i="20"/>
  <c r="Z27" i="21"/>
  <c r="H27" i="21"/>
  <c r="R27" i="18"/>
  <c r="Z27" i="22"/>
  <c r="F27" i="22"/>
  <c r="N27" i="20"/>
  <c r="X27" i="21"/>
  <c r="F27" i="21"/>
  <c r="P27" i="18"/>
  <c r="V27" i="22"/>
  <c r="L27" i="20"/>
  <c r="V27" i="21"/>
  <c r="N27" i="18"/>
  <c r="T27" i="22"/>
  <c r="AB27" i="20"/>
  <c r="J27" i="20"/>
  <c r="T27" i="21"/>
  <c r="AD27" i="18"/>
  <c r="L27" i="18"/>
  <c r="P27" i="22"/>
  <c r="Z27" i="20"/>
  <c r="P27" i="21"/>
  <c r="AB27" i="18"/>
  <c r="AL27" i="17"/>
  <c r="V27" i="17"/>
  <c r="L27" i="16"/>
  <c r="N27" i="22"/>
  <c r="Z27" i="18"/>
  <c r="AJ27" i="17"/>
  <c r="T27" i="17"/>
  <c r="AN27" i="16"/>
  <c r="J27" i="16"/>
  <c r="X27" i="20"/>
  <c r="N27" i="21"/>
  <c r="AH27" i="17"/>
  <c r="P27" i="17"/>
  <c r="AL27" i="16"/>
  <c r="AF27" i="17"/>
  <c r="N27" i="17"/>
  <c r="AJ27" i="16"/>
  <c r="AB27" i="16"/>
  <c r="J27" i="18"/>
  <c r="AD27" i="17"/>
  <c r="L27" i="17"/>
  <c r="AH27" i="16"/>
  <c r="F27" i="16"/>
  <c r="F27" i="20"/>
  <c r="H27" i="18"/>
  <c r="AB27" i="17"/>
  <c r="J27" i="17"/>
  <c r="AF27" i="16"/>
  <c r="AB27" i="15"/>
  <c r="H27" i="17"/>
  <c r="AD27" i="16"/>
  <c r="R27" i="16"/>
  <c r="D27" i="18"/>
  <c r="F27" i="17"/>
  <c r="N27" i="16"/>
  <c r="J27" i="15"/>
  <c r="X27" i="14"/>
  <c r="F27" i="14"/>
  <c r="R27" i="13"/>
  <c r="AD27" i="12"/>
  <c r="N27" i="12"/>
  <c r="Z27" i="15"/>
  <c r="H27" i="15"/>
  <c r="P27" i="14"/>
  <c r="D27" i="14"/>
  <c r="N27" i="13"/>
  <c r="V27" i="15"/>
  <c r="N27" i="14"/>
  <c r="X27" i="15"/>
  <c r="D27" i="15"/>
  <c r="L27" i="14"/>
  <c r="R27" i="15"/>
  <c r="V27" i="14"/>
  <c r="Z27" i="13"/>
  <c r="V27" i="12"/>
  <c r="P27" i="15"/>
  <c r="T27" i="14"/>
  <c r="F27" i="13"/>
  <c r="N27" i="15"/>
  <c r="J27" i="14"/>
  <c r="V27" i="13"/>
  <c r="D27" i="13"/>
  <c r="L27" i="15"/>
  <c r="Z27" i="14"/>
  <c r="AB27" i="13"/>
  <c r="AB27" i="12"/>
  <c r="J27" i="13"/>
  <c r="AD27" i="13"/>
  <c r="L27" i="12"/>
  <c r="L27" i="13"/>
  <c r="Z27" i="12"/>
  <c r="J27" i="12"/>
  <c r="T27" i="13"/>
  <c r="D27" i="12"/>
  <c r="F27" i="12"/>
  <c r="P27" i="12"/>
  <c r="R27" i="12"/>
  <c r="P17" i="22"/>
  <c r="Z17" i="20"/>
  <c r="P17" i="21"/>
  <c r="AB17" i="18"/>
  <c r="N17" i="22"/>
  <c r="X17" i="20"/>
  <c r="F17" i="20"/>
  <c r="N17" i="21"/>
  <c r="Z17" i="18"/>
  <c r="L17" i="22"/>
  <c r="V17" i="20"/>
  <c r="D17" i="20"/>
  <c r="L17" i="21"/>
  <c r="X17" i="18"/>
  <c r="T17" i="20"/>
  <c r="AB17" i="21"/>
  <c r="J17" i="21"/>
  <c r="V17" i="18"/>
  <c r="AB17" i="22"/>
  <c r="H17" i="22"/>
  <c r="R17" i="20"/>
  <c r="Z17" i="21"/>
  <c r="H17" i="21"/>
  <c r="R17" i="18"/>
  <c r="Z17" i="22"/>
  <c r="F17" i="22"/>
  <c r="N17" i="20"/>
  <c r="X17" i="21"/>
  <c r="F17" i="21"/>
  <c r="P17" i="18"/>
  <c r="V17" i="22"/>
  <c r="D17" i="22"/>
  <c r="L17" i="20"/>
  <c r="V17" i="21"/>
  <c r="N17" i="18"/>
  <c r="H17" i="17"/>
  <c r="AD17" i="16"/>
  <c r="R17" i="16"/>
  <c r="J17" i="20"/>
  <c r="D17" i="18"/>
  <c r="F17" i="17"/>
  <c r="N17" i="16"/>
  <c r="AB17" i="20"/>
  <c r="AD17" i="18"/>
  <c r="AL17" i="17"/>
  <c r="V17" i="17"/>
  <c r="L17" i="16"/>
  <c r="AJ17" i="17"/>
  <c r="T17" i="17"/>
  <c r="AN17" i="16"/>
  <c r="J17" i="16"/>
  <c r="AH17" i="17"/>
  <c r="P17" i="17"/>
  <c r="AL17" i="16"/>
  <c r="T17" i="22"/>
  <c r="L17" i="18"/>
  <c r="AF17" i="17"/>
  <c r="N17" i="17"/>
  <c r="AJ17" i="16"/>
  <c r="AB17" i="16"/>
  <c r="J17" i="18"/>
  <c r="AD17" i="17"/>
  <c r="L17" i="17"/>
  <c r="AH17" i="16"/>
  <c r="F17" i="16"/>
  <c r="T17" i="21"/>
  <c r="H17" i="18"/>
  <c r="AB17" i="17"/>
  <c r="J17" i="17"/>
  <c r="AF17" i="16"/>
  <c r="AB17" i="15"/>
  <c r="N17" i="15"/>
  <c r="J17" i="14"/>
  <c r="V17" i="13"/>
  <c r="D17" i="13"/>
  <c r="L17" i="15"/>
  <c r="Z17" i="14"/>
  <c r="T17" i="13"/>
  <c r="J17" i="15"/>
  <c r="X17" i="14"/>
  <c r="Z17" i="15"/>
  <c r="H17" i="15"/>
  <c r="P17" i="14"/>
  <c r="V17" i="15"/>
  <c r="N17" i="14"/>
  <c r="AD17" i="13"/>
  <c r="L17" i="13"/>
  <c r="Z17" i="12"/>
  <c r="X17" i="15"/>
  <c r="D17" i="15"/>
  <c r="L17" i="14"/>
  <c r="AB17" i="13"/>
  <c r="J17" i="13"/>
  <c r="R17" i="15"/>
  <c r="V17" i="14"/>
  <c r="Z17" i="13"/>
  <c r="V17" i="12"/>
  <c r="P17" i="15"/>
  <c r="F17" i="14"/>
  <c r="F17" i="12"/>
  <c r="AB17" i="12"/>
  <c r="T17" i="14"/>
  <c r="P17" i="12"/>
  <c r="N17" i="12"/>
  <c r="AD17" i="12"/>
  <c r="L17" i="12"/>
  <c r="F17" i="13"/>
  <c r="R17" i="12"/>
  <c r="J17" i="12"/>
  <c r="D17" i="14"/>
  <c r="N17" i="13"/>
  <c r="R17" i="13"/>
  <c r="D17" i="12"/>
  <c r="AB13" i="22"/>
  <c r="H13" i="22"/>
  <c r="R13" i="20"/>
  <c r="Z13" i="21"/>
  <c r="H13" i="21"/>
  <c r="R13" i="18"/>
  <c r="Z13" i="22"/>
  <c r="F13" i="22"/>
  <c r="N13" i="20"/>
  <c r="X13" i="21"/>
  <c r="F13" i="21"/>
  <c r="P13" i="18"/>
  <c r="V13" i="22"/>
  <c r="D13" i="22"/>
  <c r="L13" i="20"/>
  <c r="V13" i="21"/>
  <c r="D13" i="21"/>
  <c r="N13" i="18"/>
  <c r="T13" i="22"/>
  <c r="AB13" i="20"/>
  <c r="J13" i="20"/>
  <c r="T13" i="21"/>
  <c r="AD13" i="18"/>
  <c r="P13" i="22"/>
  <c r="Z13" i="20"/>
  <c r="H13" i="20"/>
  <c r="P13" i="21"/>
  <c r="AB13" i="18"/>
  <c r="N13" i="22"/>
  <c r="X13" i="20"/>
  <c r="F13" i="20"/>
  <c r="N13" i="21"/>
  <c r="Z13" i="18"/>
  <c r="L13" i="22"/>
  <c r="V13" i="20"/>
  <c r="D13" i="20"/>
  <c r="L13" i="21"/>
  <c r="X13" i="18"/>
  <c r="J13" i="22"/>
  <c r="J13" i="21"/>
  <c r="AH13" i="17"/>
  <c r="P13" i="17"/>
  <c r="AL13" i="16"/>
  <c r="H13" i="16"/>
  <c r="T13" i="20"/>
  <c r="L13" i="18"/>
  <c r="AF13" i="17"/>
  <c r="N13" i="17"/>
  <c r="AJ13" i="16"/>
  <c r="AB13" i="16"/>
  <c r="J13" i="18"/>
  <c r="AD13" i="17"/>
  <c r="L13" i="17"/>
  <c r="AH13" i="16"/>
  <c r="F13" i="16"/>
  <c r="H13" i="18"/>
  <c r="AB13" i="17"/>
  <c r="J13" i="17"/>
  <c r="AF13" i="16"/>
  <c r="T13" i="16"/>
  <c r="AB13" i="15"/>
  <c r="F13" i="18"/>
  <c r="Z13" i="17"/>
  <c r="H13" i="17"/>
  <c r="AD13" i="16"/>
  <c r="R13" i="16"/>
  <c r="AB13" i="21"/>
  <c r="D13" i="18"/>
  <c r="X13" i="17"/>
  <c r="F13" i="17"/>
  <c r="N13" i="16"/>
  <c r="AL13" i="17"/>
  <c r="V13" i="17"/>
  <c r="D13" i="17"/>
  <c r="L13" i="16"/>
  <c r="V13" i="18"/>
  <c r="AJ13" i="17"/>
  <c r="T13" i="17"/>
  <c r="AN13" i="16"/>
  <c r="J13" i="16"/>
  <c r="V13" i="15"/>
  <c r="F13" i="15"/>
  <c r="N13" i="14"/>
  <c r="AD13" i="13"/>
  <c r="L13" i="13"/>
  <c r="Z13" i="12"/>
  <c r="X13" i="15"/>
  <c r="D13" i="15"/>
  <c r="L13" i="14"/>
  <c r="AB13" i="13"/>
  <c r="J13" i="13"/>
  <c r="R13" i="15"/>
  <c r="AD13" i="14"/>
  <c r="V13" i="14"/>
  <c r="P13" i="15"/>
  <c r="T13" i="14"/>
  <c r="N13" i="15"/>
  <c r="AB13" i="14"/>
  <c r="J13" i="14"/>
  <c r="V13" i="13"/>
  <c r="D13" i="13"/>
  <c r="L13" i="15"/>
  <c r="Z13" i="14"/>
  <c r="H13" i="14"/>
  <c r="T13" i="13"/>
  <c r="P13" i="12"/>
  <c r="R13" i="12"/>
  <c r="J13" i="15"/>
  <c r="X13" i="14"/>
  <c r="F13" i="14"/>
  <c r="R13" i="13"/>
  <c r="AD13" i="12"/>
  <c r="Z13" i="15"/>
  <c r="H13" i="15"/>
  <c r="P13" i="14"/>
  <c r="D13" i="14"/>
  <c r="N13" i="12"/>
  <c r="L13" i="12"/>
  <c r="X13" i="13"/>
  <c r="X13" i="12"/>
  <c r="T13" i="12"/>
  <c r="F13" i="12"/>
  <c r="H13" i="13"/>
  <c r="AB13" i="12"/>
  <c r="H13" i="12"/>
  <c r="Z13" i="13"/>
  <c r="F13" i="13"/>
  <c r="J13" i="12"/>
  <c r="N13" i="13"/>
  <c r="V13" i="12"/>
  <c r="D13" i="12"/>
  <c r="J16" i="20"/>
  <c r="T16" i="21"/>
  <c r="P16" i="22"/>
  <c r="P16" i="21"/>
  <c r="AB16" i="18"/>
  <c r="N16" i="22"/>
  <c r="F16" i="20"/>
  <c r="N16" i="21"/>
  <c r="Z16" i="18"/>
  <c r="L16" i="22"/>
  <c r="L16" i="21"/>
  <c r="X16" i="18"/>
  <c r="T16" i="20"/>
  <c r="AB16" i="21"/>
  <c r="J16" i="21"/>
  <c r="V16" i="18"/>
  <c r="AB16" i="22"/>
  <c r="H16" i="22"/>
  <c r="R16" i="20"/>
  <c r="Z16" i="21"/>
  <c r="H16" i="21"/>
  <c r="R16" i="18"/>
  <c r="Z16" i="22"/>
  <c r="F16" i="22"/>
  <c r="N16" i="20"/>
  <c r="X16" i="21"/>
  <c r="F16" i="21"/>
  <c r="P16" i="18"/>
  <c r="H16" i="18"/>
  <c r="AB16" i="17"/>
  <c r="J16" i="17"/>
  <c r="AF16" i="16"/>
  <c r="T16" i="16"/>
  <c r="AB16" i="15"/>
  <c r="H16" i="17"/>
  <c r="AD16" i="16"/>
  <c r="R16" i="16"/>
  <c r="D16" i="18"/>
  <c r="F16" i="17"/>
  <c r="N16" i="16"/>
  <c r="AL16" i="17"/>
  <c r="V16" i="17"/>
  <c r="L16" i="16"/>
  <c r="AJ16" i="17"/>
  <c r="T16" i="17"/>
  <c r="AN16" i="16"/>
  <c r="J16" i="16"/>
  <c r="V16" i="21"/>
  <c r="N16" i="18"/>
  <c r="AH16" i="17"/>
  <c r="P16" i="17"/>
  <c r="AL16" i="16"/>
  <c r="L16" i="18"/>
  <c r="AF16" i="17"/>
  <c r="N16" i="17"/>
  <c r="AJ16" i="16"/>
  <c r="AB16" i="16"/>
  <c r="L16" i="20"/>
  <c r="J16" i="18"/>
  <c r="AD16" i="17"/>
  <c r="L16" i="17"/>
  <c r="AH16" i="16"/>
  <c r="F16" i="16"/>
  <c r="P16" i="15"/>
  <c r="T16" i="14"/>
  <c r="F16" i="13"/>
  <c r="N16" i="15"/>
  <c r="J16" i="14"/>
  <c r="V16" i="13"/>
  <c r="L16" i="15"/>
  <c r="J16" i="15"/>
  <c r="Z16" i="15"/>
  <c r="H16" i="15"/>
  <c r="P16" i="14"/>
  <c r="D16" i="14"/>
  <c r="N16" i="13"/>
  <c r="AB16" i="12"/>
  <c r="V16" i="15"/>
  <c r="N16" i="14"/>
  <c r="AD16" i="13"/>
  <c r="L16" i="13"/>
  <c r="X16" i="15"/>
  <c r="D16" i="15"/>
  <c r="L16" i="14"/>
  <c r="AB16" i="13"/>
  <c r="J16" i="13"/>
  <c r="R16" i="15"/>
  <c r="V16" i="14"/>
  <c r="F16" i="14"/>
  <c r="F16" i="12"/>
  <c r="R16" i="13"/>
  <c r="D16" i="13"/>
  <c r="P16" i="12"/>
  <c r="N16" i="12"/>
  <c r="AD16" i="12"/>
  <c r="L16" i="12"/>
  <c r="D16" i="12"/>
  <c r="J16" i="12"/>
  <c r="P25" i="22"/>
  <c r="P25" i="21"/>
  <c r="N25" i="22"/>
  <c r="F25" i="20"/>
  <c r="N25" i="21"/>
  <c r="Z25" i="18"/>
  <c r="L25" i="22"/>
  <c r="L25" i="21"/>
  <c r="X25" i="18"/>
  <c r="T25" i="20"/>
  <c r="J25" i="21"/>
  <c r="V25" i="18"/>
  <c r="AB25" i="22"/>
  <c r="H25" i="22"/>
  <c r="R25" i="20"/>
  <c r="H25" i="21"/>
  <c r="R25" i="18"/>
  <c r="Z25" i="22"/>
  <c r="F25" i="22"/>
  <c r="N25" i="20"/>
  <c r="X25" i="21"/>
  <c r="F25" i="21"/>
  <c r="P25" i="18"/>
  <c r="L25" i="20"/>
  <c r="V25" i="21"/>
  <c r="N25" i="18"/>
  <c r="J25" i="20"/>
  <c r="H25" i="17"/>
  <c r="R25" i="16"/>
  <c r="D25" i="18"/>
  <c r="F25" i="17"/>
  <c r="N25" i="16"/>
  <c r="AL25" i="17"/>
  <c r="L25" i="16"/>
  <c r="AJ25" i="17"/>
  <c r="AN25" i="16"/>
  <c r="J25" i="16"/>
  <c r="AH25" i="17"/>
  <c r="P25" i="17"/>
  <c r="AL25" i="16"/>
  <c r="AF25" i="17"/>
  <c r="N25" i="17"/>
  <c r="T25" i="21"/>
  <c r="J25" i="18"/>
  <c r="AD25" i="17"/>
  <c r="L25" i="17"/>
  <c r="F25" i="16"/>
  <c r="L25" i="18"/>
  <c r="H25" i="18"/>
  <c r="AB25" i="17"/>
  <c r="J25" i="17"/>
  <c r="AB25" i="15"/>
  <c r="N25" i="15"/>
  <c r="J25" i="14"/>
  <c r="D25" i="13"/>
  <c r="L25" i="15"/>
  <c r="J25" i="15"/>
  <c r="Z25" i="15"/>
  <c r="H25" i="15"/>
  <c r="P25" i="14"/>
  <c r="V25" i="15"/>
  <c r="N25" i="14"/>
  <c r="AD25" i="13"/>
  <c r="L25" i="13"/>
  <c r="D25" i="15"/>
  <c r="L25" i="14"/>
  <c r="AB25" i="13"/>
  <c r="J25" i="13"/>
  <c r="R25" i="15"/>
  <c r="V25" i="14"/>
  <c r="P25" i="15"/>
  <c r="P25" i="12"/>
  <c r="F25" i="12"/>
  <c r="D25" i="12"/>
  <c r="T25" i="14"/>
  <c r="AD25" i="12"/>
  <c r="D25" i="14"/>
  <c r="F25" i="14"/>
  <c r="N25" i="12"/>
  <c r="L25" i="12"/>
  <c r="J25" i="12"/>
  <c r="N25" i="13"/>
  <c r="F25" i="13"/>
  <c r="J28" i="22"/>
  <c r="T28" i="20"/>
  <c r="AB28" i="21"/>
  <c r="J28" i="21"/>
  <c r="V28" i="18"/>
  <c r="AB28" i="22"/>
  <c r="H28" i="22"/>
  <c r="R28" i="20"/>
  <c r="Z28" i="21"/>
  <c r="H28" i="21"/>
  <c r="R28" i="18"/>
  <c r="Z28" i="22"/>
  <c r="F28" i="22"/>
  <c r="N28" i="20"/>
  <c r="X28" i="21"/>
  <c r="F28" i="21"/>
  <c r="P28" i="18"/>
  <c r="V28" i="22"/>
  <c r="D28" i="22"/>
  <c r="L28" i="20"/>
  <c r="V28" i="21"/>
  <c r="D28" i="21"/>
  <c r="N28" i="18"/>
  <c r="T28" i="22"/>
  <c r="AB28" i="20"/>
  <c r="J28" i="20"/>
  <c r="T28" i="21"/>
  <c r="AD28" i="18"/>
  <c r="L28" i="18"/>
  <c r="P28" i="22"/>
  <c r="Z28" i="20"/>
  <c r="H28" i="20"/>
  <c r="P28" i="21"/>
  <c r="AB28" i="18"/>
  <c r="N28" i="22"/>
  <c r="X28" i="20"/>
  <c r="F28" i="20"/>
  <c r="N28" i="21"/>
  <c r="Z28" i="18"/>
  <c r="V28" i="20"/>
  <c r="AJ28" i="17"/>
  <c r="T28" i="17"/>
  <c r="AN28" i="16"/>
  <c r="X28" i="16"/>
  <c r="J28" i="16"/>
  <c r="AH28" i="17"/>
  <c r="P28" i="17"/>
  <c r="AL28" i="16"/>
  <c r="H28" i="16"/>
  <c r="AF28" i="17"/>
  <c r="N28" i="17"/>
  <c r="AJ28" i="16"/>
  <c r="V28" i="16"/>
  <c r="AB28" i="16"/>
  <c r="L28" i="22"/>
  <c r="X28" i="18"/>
  <c r="J28" i="18"/>
  <c r="AD28" i="17"/>
  <c r="L28" i="17"/>
  <c r="AH28" i="16"/>
  <c r="F28" i="16"/>
  <c r="L28" i="21"/>
  <c r="H28" i="18"/>
  <c r="AB28" i="17"/>
  <c r="J28" i="17"/>
  <c r="AF28" i="16"/>
  <c r="T28" i="16"/>
  <c r="AB28" i="15"/>
  <c r="F28" i="18"/>
  <c r="Z28" i="17"/>
  <c r="H28" i="17"/>
  <c r="AD28" i="16"/>
  <c r="R28" i="16"/>
  <c r="D28" i="18"/>
  <c r="X28" i="17"/>
  <c r="F28" i="17"/>
  <c r="Z28" i="16"/>
  <c r="N28" i="16"/>
  <c r="D28" i="20"/>
  <c r="AL28" i="17"/>
  <c r="V28" i="17"/>
  <c r="D28" i="17"/>
  <c r="L28" i="16"/>
  <c r="Z28" i="15"/>
  <c r="H28" i="15"/>
  <c r="P28" i="14"/>
  <c r="D28" i="14"/>
  <c r="N28" i="13"/>
  <c r="AB28" i="12"/>
  <c r="V28" i="15"/>
  <c r="F28" i="15"/>
  <c r="N28" i="14"/>
  <c r="AD28" i="13"/>
  <c r="L28" i="13"/>
  <c r="X28" i="15"/>
  <c r="D28" i="15"/>
  <c r="L28" i="14"/>
  <c r="R28" i="15"/>
  <c r="AD28" i="14"/>
  <c r="V28" i="14"/>
  <c r="P28" i="15"/>
  <c r="T28" i="14"/>
  <c r="X28" i="13"/>
  <c r="F28" i="13"/>
  <c r="T28" i="12"/>
  <c r="N28" i="15"/>
  <c r="AB28" i="14"/>
  <c r="J28" i="14"/>
  <c r="V28" i="13"/>
  <c r="D28" i="13"/>
  <c r="L28" i="15"/>
  <c r="Z28" i="14"/>
  <c r="H28" i="14"/>
  <c r="T28" i="13"/>
  <c r="P28" i="12"/>
  <c r="R28" i="12"/>
  <c r="J28" i="15"/>
  <c r="X28" i="14"/>
  <c r="H28" i="13"/>
  <c r="J28" i="13"/>
  <c r="N28" i="12"/>
  <c r="F28" i="14"/>
  <c r="H28" i="12"/>
  <c r="R28" i="13"/>
  <c r="F28" i="12"/>
  <c r="D28" i="12"/>
  <c r="L28" i="12"/>
  <c r="Z28" i="12"/>
  <c r="Z28" i="13"/>
  <c r="V28" i="12"/>
  <c r="J28" i="12"/>
  <c r="AB28" i="13"/>
  <c r="AD28" i="12"/>
  <c r="X28" i="12"/>
  <c r="Z22" i="22"/>
  <c r="F22" i="22"/>
  <c r="N22" i="20"/>
  <c r="X22" i="21"/>
  <c r="F22" i="21"/>
  <c r="P22" i="18"/>
  <c r="L22" i="20"/>
  <c r="V22" i="21"/>
  <c r="N22" i="18"/>
  <c r="J22" i="20"/>
  <c r="T22" i="21"/>
  <c r="L22" i="18"/>
  <c r="P22" i="22"/>
  <c r="P22" i="21"/>
  <c r="N22" i="22"/>
  <c r="F22" i="20"/>
  <c r="N22" i="21"/>
  <c r="Z22" i="18"/>
  <c r="L22" i="22"/>
  <c r="L22" i="21"/>
  <c r="X22" i="18"/>
  <c r="T22" i="20"/>
  <c r="J22" i="21"/>
  <c r="V22" i="18"/>
  <c r="R22" i="18"/>
  <c r="AF22" i="17"/>
  <c r="N22" i="17"/>
  <c r="AB22" i="22"/>
  <c r="H22" i="21"/>
  <c r="J22" i="18"/>
  <c r="AD22" i="17"/>
  <c r="L22" i="17"/>
  <c r="F22" i="16"/>
  <c r="H22" i="22"/>
  <c r="R22" i="20"/>
  <c r="H22" i="18"/>
  <c r="AB22" i="17"/>
  <c r="J22" i="17"/>
  <c r="AB22" i="15"/>
  <c r="H22" i="17"/>
  <c r="R22" i="16"/>
  <c r="D22" i="18"/>
  <c r="F22" i="17"/>
  <c r="N22" i="16"/>
  <c r="AL22" i="17"/>
  <c r="L22" i="16"/>
  <c r="AJ22" i="17"/>
  <c r="AN22" i="16"/>
  <c r="J22" i="16"/>
  <c r="AH22" i="17"/>
  <c r="P22" i="17"/>
  <c r="AL22" i="16"/>
  <c r="D22" i="15"/>
  <c r="L22" i="14"/>
  <c r="AB22" i="13"/>
  <c r="J22" i="13"/>
  <c r="R22" i="15"/>
  <c r="V22" i="14"/>
  <c r="P22" i="15"/>
  <c r="T22" i="14"/>
  <c r="N22" i="15"/>
  <c r="L22" i="15"/>
  <c r="P22" i="12"/>
  <c r="J22" i="15"/>
  <c r="F22" i="14"/>
  <c r="AD22" i="12"/>
  <c r="Z22" i="15"/>
  <c r="H22" i="15"/>
  <c r="P22" i="14"/>
  <c r="D22" i="14"/>
  <c r="N22" i="13"/>
  <c r="V22" i="15"/>
  <c r="N22" i="14"/>
  <c r="N22" i="12"/>
  <c r="L22" i="12"/>
  <c r="D22" i="12"/>
  <c r="F22" i="13"/>
  <c r="J22" i="12"/>
  <c r="D22" i="13"/>
  <c r="F22" i="12"/>
  <c r="J22" i="14"/>
  <c r="L22" i="13"/>
  <c r="AD22" i="13"/>
  <c r="T24" i="22"/>
  <c r="J24" i="20"/>
  <c r="T24" i="21"/>
  <c r="AD24" i="18"/>
  <c r="P24" i="22"/>
  <c r="Z24" i="20"/>
  <c r="P24" i="21"/>
  <c r="AB24" i="18"/>
  <c r="N24" i="22"/>
  <c r="X24" i="20"/>
  <c r="F24" i="20"/>
  <c r="N24" i="21"/>
  <c r="Z24" i="18"/>
  <c r="L24" i="22"/>
  <c r="L24" i="21"/>
  <c r="X24" i="18"/>
  <c r="T24" i="20"/>
  <c r="AB24" i="21"/>
  <c r="J24" i="21"/>
  <c r="V24" i="18"/>
  <c r="AB24" i="22"/>
  <c r="H24" i="22"/>
  <c r="R24" i="20"/>
  <c r="Z24" i="21"/>
  <c r="H24" i="21"/>
  <c r="R24" i="18"/>
  <c r="Z24" i="22"/>
  <c r="F24" i="22"/>
  <c r="N24" i="20"/>
  <c r="X24" i="21"/>
  <c r="F24" i="21"/>
  <c r="P24" i="18"/>
  <c r="L24" i="18"/>
  <c r="H24" i="18"/>
  <c r="AB24" i="17"/>
  <c r="J24" i="17"/>
  <c r="AB24" i="15"/>
  <c r="Z24" i="17"/>
  <c r="H24" i="17"/>
  <c r="R24" i="16"/>
  <c r="D24" i="18"/>
  <c r="X24" i="17"/>
  <c r="F24" i="17"/>
  <c r="N24" i="16"/>
  <c r="AL24" i="17"/>
  <c r="V24" i="17"/>
  <c r="L24" i="16"/>
  <c r="V24" i="21"/>
  <c r="N24" i="18"/>
  <c r="AJ24" i="17"/>
  <c r="T24" i="17"/>
  <c r="AN24" i="16"/>
  <c r="J24" i="16"/>
  <c r="AH24" i="17"/>
  <c r="P24" i="17"/>
  <c r="AL24" i="16"/>
  <c r="L24" i="20"/>
  <c r="AF24" i="17"/>
  <c r="N24" i="17"/>
  <c r="AB24" i="16"/>
  <c r="J24" i="18"/>
  <c r="AD24" i="17"/>
  <c r="L24" i="17"/>
  <c r="F24" i="16"/>
  <c r="P24" i="15"/>
  <c r="T24" i="14"/>
  <c r="F24" i="13"/>
  <c r="T24" i="12"/>
  <c r="N24" i="15"/>
  <c r="J24" i="14"/>
  <c r="L24" i="15"/>
  <c r="Z24" i="14"/>
  <c r="J24" i="15"/>
  <c r="X24" i="14"/>
  <c r="Z24" i="15"/>
  <c r="H24" i="15"/>
  <c r="P24" i="14"/>
  <c r="D24" i="14"/>
  <c r="N24" i="13"/>
  <c r="V24" i="15"/>
  <c r="N24" i="14"/>
  <c r="AD24" i="13"/>
  <c r="L24" i="13"/>
  <c r="Z24" i="12"/>
  <c r="X24" i="15"/>
  <c r="D24" i="15"/>
  <c r="L24" i="14"/>
  <c r="AB24" i="13"/>
  <c r="J24" i="13"/>
  <c r="R24" i="15"/>
  <c r="AD24" i="14"/>
  <c r="V24" i="14"/>
  <c r="Z24" i="13"/>
  <c r="D24" i="13"/>
  <c r="V24" i="12"/>
  <c r="P24" i="12"/>
  <c r="R24" i="12"/>
  <c r="F24" i="12"/>
  <c r="D24" i="12"/>
  <c r="AD24" i="12"/>
  <c r="F24" i="14"/>
  <c r="N24" i="12"/>
  <c r="L24" i="12"/>
  <c r="T24" i="13"/>
  <c r="J24" i="12"/>
  <c r="N18" i="22"/>
  <c r="X18" i="20"/>
  <c r="F18" i="20"/>
  <c r="N18" i="21"/>
  <c r="Z18" i="18"/>
  <c r="L18" i="22"/>
  <c r="V18" i="20"/>
  <c r="D18" i="20"/>
  <c r="L18" i="21"/>
  <c r="X18" i="18"/>
  <c r="J18" i="22"/>
  <c r="T18" i="20"/>
  <c r="AB18" i="21"/>
  <c r="J18" i="21"/>
  <c r="V18" i="18"/>
  <c r="AB18" i="22"/>
  <c r="H18" i="22"/>
  <c r="R18" i="20"/>
  <c r="Z18" i="21"/>
  <c r="H18" i="21"/>
  <c r="R18" i="18"/>
  <c r="Z18" i="22"/>
  <c r="F18" i="22"/>
  <c r="N18" i="20"/>
  <c r="X18" i="21"/>
  <c r="F18" i="21"/>
  <c r="P18" i="18"/>
  <c r="V18" i="22"/>
  <c r="D18" i="22"/>
  <c r="L18" i="20"/>
  <c r="V18" i="21"/>
  <c r="D18" i="21"/>
  <c r="N18" i="18"/>
  <c r="T18" i="22"/>
  <c r="AB18" i="20"/>
  <c r="J18" i="20"/>
  <c r="T18" i="21"/>
  <c r="AD18" i="18"/>
  <c r="P18" i="22"/>
  <c r="Z18" i="20"/>
  <c r="AB18" i="18"/>
  <c r="D18" i="18"/>
  <c r="X18" i="17"/>
  <c r="F18" i="17"/>
  <c r="N18" i="16"/>
  <c r="H18" i="20"/>
  <c r="P18" i="21"/>
  <c r="AL18" i="17"/>
  <c r="V18" i="17"/>
  <c r="D18" i="17"/>
  <c r="L18" i="16"/>
  <c r="AJ18" i="17"/>
  <c r="T18" i="17"/>
  <c r="AN18" i="16"/>
  <c r="J18" i="16"/>
  <c r="AH18" i="17"/>
  <c r="P18" i="17"/>
  <c r="AL18" i="16"/>
  <c r="H18" i="16"/>
  <c r="L18" i="18"/>
  <c r="AF18" i="17"/>
  <c r="N18" i="17"/>
  <c r="AJ18" i="16"/>
  <c r="AB18" i="16"/>
  <c r="J18" i="18"/>
  <c r="AD18" i="17"/>
  <c r="L18" i="17"/>
  <c r="AH18" i="16"/>
  <c r="F18" i="16"/>
  <c r="H18" i="18"/>
  <c r="AB18" i="17"/>
  <c r="J18" i="17"/>
  <c r="AF18" i="16"/>
  <c r="T18" i="16"/>
  <c r="AB18" i="15"/>
  <c r="F18" i="18"/>
  <c r="Z18" i="17"/>
  <c r="H18" i="17"/>
  <c r="AD18" i="16"/>
  <c r="R18" i="16"/>
  <c r="L18" i="15"/>
  <c r="Z18" i="14"/>
  <c r="H18" i="14"/>
  <c r="T18" i="13"/>
  <c r="P18" i="12"/>
  <c r="R18" i="12"/>
  <c r="J18" i="15"/>
  <c r="X18" i="14"/>
  <c r="F18" i="14"/>
  <c r="R18" i="13"/>
  <c r="Z18" i="15"/>
  <c r="H18" i="15"/>
  <c r="P18" i="14"/>
  <c r="V18" i="15"/>
  <c r="F18" i="15"/>
  <c r="N18" i="14"/>
  <c r="X18" i="15"/>
  <c r="D18" i="15"/>
  <c r="L18" i="14"/>
  <c r="AB18" i="13"/>
  <c r="J18" i="13"/>
  <c r="X18" i="12"/>
  <c r="R18" i="15"/>
  <c r="AD18" i="14"/>
  <c r="V18" i="14"/>
  <c r="Z18" i="13"/>
  <c r="H18" i="13"/>
  <c r="V18" i="12"/>
  <c r="P18" i="15"/>
  <c r="T18" i="14"/>
  <c r="X18" i="13"/>
  <c r="F18" i="13"/>
  <c r="T18" i="12"/>
  <c r="N18" i="15"/>
  <c r="AB18" i="14"/>
  <c r="L18" i="13"/>
  <c r="AB18" i="12"/>
  <c r="V18" i="13"/>
  <c r="N18" i="13"/>
  <c r="D18" i="13"/>
  <c r="Z18" i="12"/>
  <c r="AD18" i="12"/>
  <c r="L18" i="12"/>
  <c r="D18" i="12"/>
  <c r="AD18" i="13"/>
  <c r="J18" i="12"/>
  <c r="N18" i="12"/>
  <c r="J18" i="14"/>
  <c r="D18" i="14"/>
  <c r="H18" i="12"/>
  <c r="F18" i="12"/>
  <c r="T12" i="20"/>
  <c r="AB12" i="21"/>
  <c r="J12" i="21"/>
  <c r="V12" i="18"/>
  <c r="AB12" i="22"/>
  <c r="H12" i="22"/>
  <c r="R12" i="20"/>
  <c r="Z12" i="21"/>
  <c r="H12" i="21"/>
  <c r="R12" i="18"/>
  <c r="Z12" i="22"/>
  <c r="F12" i="22"/>
  <c r="N12" i="20"/>
  <c r="X12" i="21"/>
  <c r="F12" i="21"/>
  <c r="P12" i="18"/>
  <c r="V12" i="22"/>
  <c r="L12" i="20"/>
  <c r="V12" i="21"/>
  <c r="N12" i="18"/>
  <c r="T12" i="22"/>
  <c r="AB12" i="20"/>
  <c r="J12" i="20"/>
  <c r="T12" i="21"/>
  <c r="AD12" i="18"/>
  <c r="P12" i="22"/>
  <c r="Z12" i="20"/>
  <c r="P12" i="21"/>
  <c r="AB12" i="18"/>
  <c r="N12" i="22"/>
  <c r="X12" i="20"/>
  <c r="F12" i="20"/>
  <c r="N12" i="21"/>
  <c r="Z12" i="18"/>
  <c r="AJ12" i="17"/>
  <c r="T12" i="17"/>
  <c r="AN12" i="16"/>
  <c r="J12" i="16"/>
  <c r="AH12" i="17"/>
  <c r="P12" i="17"/>
  <c r="AL12" i="16"/>
  <c r="L12" i="18"/>
  <c r="AF12" i="17"/>
  <c r="N12" i="17"/>
  <c r="AJ12" i="16"/>
  <c r="AB12" i="16"/>
  <c r="J12" i="18"/>
  <c r="AD12" i="17"/>
  <c r="L12" i="17"/>
  <c r="AH12" i="16"/>
  <c r="F12" i="16"/>
  <c r="H12" i="18"/>
  <c r="AB12" i="17"/>
  <c r="J12" i="17"/>
  <c r="AF12" i="16"/>
  <c r="L12" i="22"/>
  <c r="X12" i="18"/>
  <c r="H12" i="17"/>
  <c r="AD12" i="16"/>
  <c r="R12" i="16"/>
  <c r="L12" i="21"/>
  <c r="D12" i="18"/>
  <c r="F12" i="17"/>
  <c r="N12" i="16"/>
  <c r="V12" i="20"/>
  <c r="AL12" i="17"/>
  <c r="V12" i="17"/>
  <c r="L12" i="16"/>
  <c r="Z12" i="15"/>
  <c r="H12" i="15"/>
  <c r="P12" i="14"/>
  <c r="D12" i="14"/>
  <c r="N12" i="13"/>
  <c r="AB12" i="12"/>
  <c r="V12" i="15"/>
  <c r="N12" i="14"/>
  <c r="AD12" i="13"/>
  <c r="L12" i="13"/>
  <c r="X12" i="15"/>
  <c r="D12" i="15"/>
  <c r="L12" i="14"/>
  <c r="R12" i="15"/>
  <c r="V12" i="14"/>
  <c r="P12" i="15"/>
  <c r="T12" i="14"/>
  <c r="F12" i="13"/>
  <c r="N12" i="15"/>
  <c r="J12" i="14"/>
  <c r="V12" i="13"/>
  <c r="D12" i="13"/>
  <c r="L12" i="15"/>
  <c r="Z12" i="14"/>
  <c r="T12" i="13"/>
  <c r="P12" i="12"/>
  <c r="AB12" i="15"/>
  <c r="J12" i="15"/>
  <c r="X12" i="14"/>
  <c r="J12" i="13"/>
  <c r="V12" i="12"/>
  <c r="F12" i="14"/>
  <c r="L12" i="12"/>
  <c r="N12" i="12"/>
  <c r="D12" i="12"/>
  <c r="R12" i="12"/>
  <c r="J12" i="12"/>
  <c r="AB12" i="13"/>
  <c r="R12" i="13"/>
  <c r="F12" i="12"/>
  <c r="Z12" i="12"/>
  <c r="Z12" i="13"/>
  <c r="AD12" i="12"/>
  <c r="AB21" i="22"/>
  <c r="H21" i="22"/>
  <c r="R21" i="20"/>
  <c r="Z21" i="21"/>
  <c r="H21" i="21"/>
  <c r="R21" i="18"/>
  <c r="Z21" i="22"/>
  <c r="F21" i="22"/>
  <c r="N21" i="20"/>
  <c r="X21" i="21"/>
  <c r="F21" i="21"/>
  <c r="P21" i="18"/>
  <c r="V21" i="22"/>
  <c r="D21" i="22"/>
  <c r="L21" i="20"/>
  <c r="V21" i="21"/>
  <c r="D21" i="21"/>
  <c r="N21" i="18"/>
  <c r="T21" i="22"/>
  <c r="AB21" i="20"/>
  <c r="J21" i="20"/>
  <c r="T21" i="21"/>
  <c r="AD21" i="18"/>
  <c r="L21" i="18"/>
  <c r="P21" i="22"/>
  <c r="Z21" i="20"/>
  <c r="H21" i="20"/>
  <c r="P21" i="21"/>
  <c r="AB21" i="18"/>
  <c r="N21" i="22"/>
  <c r="X21" i="20"/>
  <c r="F21" i="20"/>
  <c r="N21" i="21"/>
  <c r="Z21" i="18"/>
  <c r="L21" i="22"/>
  <c r="V21" i="20"/>
  <c r="D21" i="20"/>
  <c r="L21" i="21"/>
  <c r="X21" i="18"/>
  <c r="T21" i="20"/>
  <c r="AH21" i="17"/>
  <c r="P21" i="17"/>
  <c r="AL21" i="16"/>
  <c r="H21" i="16"/>
  <c r="AF21" i="17"/>
  <c r="N21" i="17"/>
  <c r="AJ21" i="16"/>
  <c r="AB21" i="16"/>
  <c r="J21" i="18"/>
  <c r="AD21" i="17"/>
  <c r="L21" i="17"/>
  <c r="AH21" i="16"/>
  <c r="F21" i="16"/>
  <c r="H21" i="18"/>
  <c r="AB21" i="17"/>
  <c r="J21" i="17"/>
  <c r="AF21" i="16"/>
  <c r="T21" i="16"/>
  <c r="AB21" i="15"/>
  <c r="J21" i="22"/>
  <c r="AB21" i="21"/>
  <c r="F21" i="18"/>
  <c r="Z21" i="17"/>
  <c r="H21" i="17"/>
  <c r="AD21" i="16"/>
  <c r="R21" i="16"/>
  <c r="D21" i="18"/>
  <c r="X21" i="17"/>
  <c r="F21" i="17"/>
  <c r="N21" i="16"/>
  <c r="V21" i="18"/>
  <c r="AL21" i="17"/>
  <c r="V21" i="17"/>
  <c r="D21" i="17"/>
  <c r="L21" i="16"/>
  <c r="J21" i="21"/>
  <c r="AJ21" i="17"/>
  <c r="T21" i="17"/>
  <c r="AN21" i="16"/>
  <c r="J21" i="16"/>
  <c r="V21" i="15"/>
  <c r="F21" i="15"/>
  <c r="N21" i="14"/>
  <c r="AD21" i="13"/>
  <c r="L21" i="13"/>
  <c r="Z21" i="12"/>
  <c r="X21" i="15"/>
  <c r="D21" i="15"/>
  <c r="L21" i="14"/>
  <c r="AB21" i="13"/>
  <c r="J21" i="13"/>
  <c r="R21" i="15"/>
  <c r="V21" i="14"/>
  <c r="P21" i="15"/>
  <c r="T21" i="14"/>
  <c r="N21" i="15"/>
  <c r="J21" i="14"/>
  <c r="V21" i="13"/>
  <c r="D21" i="13"/>
  <c r="L21" i="15"/>
  <c r="Z21" i="14"/>
  <c r="H21" i="14"/>
  <c r="T21" i="13"/>
  <c r="P21" i="12"/>
  <c r="R21" i="12"/>
  <c r="J21" i="15"/>
  <c r="X21" i="14"/>
  <c r="F21" i="14"/>
  <c r="R21" i="13"/>
  <c r="AD21" i="12"/>
  <c r="Z21" i="15"/>
  <c r="H21" i="15"/>
  <c r="P21" i="14"/>
  <c r="N21" i="13"/>
  <c r="H21" i="13"/>
  <c r="F21" i="13"/>
  <c r="N21" i="12"/>
  <c r="L21" i="12"/>
  <c r="J21" i="12"/>
  <c r="H21" i="12"/>
  <c r="F21" i="12"/>
  <c r="Z21" i="13"/>
  <c r="D21" i="14"/>
  <c r="AB21" i="12"/>
  <c r="V21" i="12"/>
  <c r="D21" i="12"/>
  <c r="L23" i="20"/>
  <c r="V23" i="21"/>
  <c r="N23" i="18"/>
  <c r="J23" i="20"/>
  <c r="T23" i="21"/>
  <c r="P23" i="22"/>
  <c r="P23" i="21"/>
  <c r="N23" i="22"/>
  <c r="F23" i="20"/>
  <c r="N23" i="21"/>
  <c r="Z23" i="18"/>
  <c r="L23" i="22"/>
  <c r="L23" i="21"/>
  <c r="X23" i="18"/>
  <c r="T23" i="20"/>
  <c r="J23" i="21"/>
  <c r="V23" i="18"/>
  <c r="AB23" i="22"/>
  <c r="H23" i="22"/>
  <c r="R23" i="20"/>
  <c r="H23" i="21"/>
  <c r="R23" i="18"/>
  <c r="J23" i="18"/>
  <c r="AD23" i="17"/>
  <c r="L23" i="17"/>
  <c r="F23" i="16"/>
  <c r="L23" i="18"/>
  <c r="H23" i="18"/>
  <c r="J23" i="17"/>
  <c r="AB23" i="15"/>
  <c r="X23" i="21"/>
  <c r="P23" i="18"/>
  <c r="H23" i="17"/>
  <c r="R23" i="16"/>
  <c r="Z23" i="22"/>
  <c r="F23" i="21"/>
  <c r="D23" i="18"/>
  <c r="F23" i="17"/>
  <c r="N23" i="16"/>
  <c r="F23" i="22"/>
  <c r="N23" i="20"/>
  <c r="AL23" i="17"/>
  <c r="L23" i="16"/>
  <c r="AJ23" i="17"/>
  <c r="AN23" i="16"/>
  <c r="J23" i="16"/>
  <c r="AH23" i="17"/>
  <c r="P23" i="17"/>
  <c r="AL23" i="16"/>
  <c r="AF23" i="17"/>
  <c r="N23" i="17"/>
  <c r="R23" i="15"/>
  <c r="V23" i="14"/>
  <c r="P23" i="15"/>
  <c r="T23" i="14"/>
  <c r="N23" i="15"/>
  <c r="L23" i="15"/>
  <c r="J23" i="15"/>
  <c r="F23" i="14"/>
  <c r="AD23" i="12"/>
  <c r="Z23" i="15"/>
  <c r="H23" i="15"/>
  <c r="P23" i="14"/>
  <c r="D23" i="14"/>
  <c r="N23" i="13"/>
  <c r="V23" i="15"/>
  <c r="N23" i="14"/>
  <c r="AD23" i="13"/>
  <c r="L23" i="13"/>
  <c r="D23" i="15"/>
  <c r="L23" i="14"/>
  <c r="F23" i="13"/>
  <c r="J23" i="12"/>
  <c r="AB23" i="13"/>
  <c r="D23" i="13"/>
  <c r="D23" i="12"/>
  <c r="J23" i="14"/>
  <c r="J23" i="13"/>
  <c r="F23" i="12"/>
  <c r="P23" i="12"/>
  <c r="N23" i="12"/>
  <c r="L23" i="12"/>
  <c r="T11" i="22"/>
  <c r="J11" i="22"/>
  <c r="AB11" i="20"/>
  <c r="T11" i="20"/>
  <c r="J11" i="20"/>
  <c r="AB11" i="21"/>
  <c r="T11" i="21"/>
  <c r="J11" i="21"/>
  <c r="AD11" i="18"/>
  <c r="V11" i="18"/>
  <c r="L11" i="18"/>
  <c r="D11" i="18"/>
  <c r="AF11" i="17"/>
  <c r="X11" i="17"/>
  <c r="N11" i="17"/>
  <c r="F11" i="17"/>
  <c r="AJ11" i="16"/>
  <c r="R11" i="16"/>
  <c r="H11" i="16"/>
  <c r="Z11" i="15"/>
  <c r="P11" i="15"/>
  <c r="H11" i="15"/>
  <c r="AB11" i="14"/>
  <c r="N11" i="14"/>
  <c r="J11" i="14"/>
  <c r="AD11" i="13"/>
  <c r="V11" i="13"/>
  <c r="L11" i="13"/>
  <c r="D11" i="13"/>
  <c r="Z11" i="12"/>
  <c r="R11" i="12"/>
  <c r="H11" i="12"/>
  <c r="J11" i="16"/>
  <c r="T11" i="14"/>
  <c r="F11" i="13"/>
  <c r="N11" i="16"/>
  <c r="F11" i="15"/>
  <c r="H11" i="14"/>
  <c r="T11" i="13"/>
  <c r="P11" i="12"/>
  <c r="F11" i="12"/>
  <c r="AB11" i="15"/>
  <c r="D11" i="14"/>
  <c r="AB11" i="22"/>
  <c r="P11" i="22"/>
  <c r="H11" i="22"/>
  <c r="Z11" i="20"/>
  <c r="R11" i="20"/>
  <c r="H11" i="20"/>
  <c r="Z11" i="21"/>
  <c r="P11" i="21"/>
  <c r="H11" i="21"/>
  <c r="AB11" i="18"/>
  <c r="R11" i="18"/>
  <c r="J11" i="18"/>
  <c r="AL11" i="17"/>
  <c r="AD11" i="17"/>
  <c r="V11" i="17"/>
  <c r="L11" i="17"/>
  <c r="D11" i="17"/>
  <c r="AH11" i="16"/>
  <c r="AB11" i="16"/>
  <c r="V11" i="15"/>
  <c r="N11" i="15"/>
  <c r="Z11" i="14"/>
  <c r="L11" i="14"/>
  <c r="AB11" i="13"/>
  <c r="J11" i="13"/>
  <c r="X11" i="12"/>
  <c r="N11" i="12"/>
  <c r="L11" i="16"/>
  <c r="X11" i="15"/>
  <c r="D11" i="15"/>
  <c r="V11" i="14"/>
  <c r="F11" i="14"/>
  <c r="R11" i="13"/>
  <c r="AD11" i="12"/>
  <c r="L11" i="12"/>
  <c r="AL11" i="16"/>
  <c r="T11" i="16"/>
  <c r="J11" i="15"/>
  <c r="N11" i="13"/>
  <c r="AB11" i="12"/>
  <c r="Z11" i="22"/>
  <c r="N11" i="22"/>
  <c r="F11" i="22"/>
  <c r="X11" i="20"/>
  <c r="N11" i="20"/>
  <c r="F11" i="20"/>
  <c r="X11" i="21"/>
  <c r="N11" i="21"/>
  <c r="F11" i="21"/>
  <c r="Z11" i="18"/>
  <c r="P11" i="18"/>
  <c r="H11" i="18"/>
  <c r="AJ11" i="17"/>
  <c r="AB11" i="17"/>
  <c r="T11" i="17"/>
  <c r="J11" i="17"/>
  <c r="AN11" i="16"/>
  <c r="AF11" i="16"/>
  <c r="F11" i="16"/>
  <c r="L11" i="15"/>
  <c r="X11" i="14"/>
  <c r="Z11" i="13"/>
  <c r="H11" i="13"/>
  <c r="V11" i="12"/>
  <c r="D11" i="12"/>
  <c r="P11" i="17"/>
  <c r="R11" i="15"/>
  <c r="X11" i="13"/>
  <c r="V11" i="22"/>
  <c r="L11" i="22"/>
  <c r="D11" i="22"/>
  <c r="V11" i="20"/>
  <c r="L11" i="20"/>
  <c r="D11" i="20"/>
  <c r="V11" i="21"/>
  <c r="L11" i="21"/>
  <c r="D11" i="21"/>
  <c r="X11" i="18"/>
  <c r="N11" i="18"/>
  <c r="F11" i="18"/>
  <c r="AH11" i="17"/>
  <c r="Z11" i="17"/>
  <c r="H11" i="17"/>
  <c r="AD11" i="16"/>
  <c r="P11" i="14"/>
  <c r="J11" i="12"/>
  <c r="E48" i="25"/>
  <c r="E37" i="25"/>
  <c r="E41" i="25"/>
  <c r="E42" i="25"/>
  <c r="E36" i="25"/>
  <c r="P26" i="20" l="1"/>
  <c r="R26" i="17"/>
  <c r="R26" i="14"/>
  <c r="X26" i="22"/>
  <c r="AD26" i="21"/>
  <c r="D26" i="16"/>
  <c r="P26" i="13"/>
  <c r="R26" i="22"/>
  <c r="R26" i="21"/>
  <c r="P26" i="16"/>
  <c r="AD26" i="20"/>
  <c r="T26" i="18"/>
  <c r="T26" i="15"/>
  <c r="AD15" i="20"/>
  <c r="T15" i="15"/>
  <c r="R15" i="14"/>
  <c r="P15" i="20"/>
  <c r="R15" i="17"/>
  <c r="D15" i="16"/>
  <c r="X15" i="22"/>
  <c r="AD15" i="21"/>
  <c r="P15" i="13"/>
  <c r="R15" i="22"/>
  <c r="R15" i="21"/>
  <c r="P15" i="16"/>
  <c r="T15" i="18"/>
  <c r="R14" i="22"/>
  <c r="R14" i="21"/>
  <c r="P14" i="16"/>
  <c r="AD14" i="20"/>
  <c r="T14" i="18"/>
  <c r="T14" i="15"/>
  <c r="P14" i="20"/>
  <c r="R14" i="17"/>
  <c r="R14" i="14"/>
  <c r="P14" i="13"/>
  <c r="X14" i="22"/>
  <c r="AD14" i="21"/>
  <c r="D14" i="16"/>
  <c r="X20" i="22"/>
  <c r="AD20" i="21"/>
  <c r="D20" i="16"/>
  <c r="P20" i="13"/>
  <c r="R20" i="22"/>
  <c r="R20" i="21"/>
  <c r="P20" i="16"/>
  <c r="AD20" i="20"/>
  <c r="T20" i="18"/>
  <c r="T20" i="15"/>
  <c r="R20" i="14"/>
  <c r="P20" i="20"/>
  <c r="R20" i="17"/>
  <c r="X19" i="22"/>
  <c r="R19" i="22"/>
  <c r="R19" i="21"/>
  <c r="P19" i="16"/>
  <c r="T19" i="15"/>
  <c r="AD19" i="20"/>
  <c r="T19" i="18"/>
  <c r="P19" i="13"/>
  <c r="P19" i="20"/>
  <c r="R19" i="17"/>
  <c r="R19" i="14"/>
  <c r="AD19" i="21"/>
  <c r="D19" i="16"/>
  <c r="V15" i="22"/>
  <c r="D15" i="22"/>
  <c r="L15" i="20"/>
  <c r="V15" i="21"/>
  <c r="D15" i="21"/>
  <c r="N15" i="18"/>
  <c r="T15" i="22"/>
  <c r="AB15" i="20"/>
  <c r="J15" i="20"/>
  <c r="T15" i="21"/>
  <c r="AD15" i="18"/>
  <c r="P15" i="22"/>
  <c r="Z15" i="20"/>
  <c r="H15" i="20"/>
  <c r="P15" i="21"/>
  <c r="AB15" i="18"/>
  <c r="N15" i="22"/>
  <c r="X15" i="20"/>
  <c r="F15" i="20"/>
  <c r="N15" i="21"/>
  <c r="Z15" i="18"/>
  <c r="L15" i="22"/>
  <c r="V15" i="20"/>
  <c r="D15" i="20"/>
  <c r="L15" i="21"/>
  <c r="X15" i="18"/>
  <c r="J15" i="22"/>
  <c r="T15" i="20"/>
  <c r="AB15" i="21"/>
  <c r="J15" i="21"/>
  <c r="V15" i="18"/>
  <c r="AB15" i="22"/>
  <c r="H15" i="22"/>
  <c r="R15" i="20"/>
  <c r="Z15" i="21"/>
  <c r="H15" i="21"/>
  <c r="R15" i="18"/>
  <c r="J15" i="18"/>
  <c r="AD15" i="17"/>
  <c r="L15" i="17"/>
  <c r="AH15" i="16"/>
  <c r="F15" i="16"/>
  <c r="H15" i="18"/>
  <c r="AB15" i="17"/>
  <c r="J15" i="17"/>
  <c r="AF15" i="16"/>
  <c r="T15" i="16"/>
  <c r="AB15" i="15"/>
  <c r="F15" i="18"/>
  <c r="Z15" i="17"/>
  <c r="H15" i="17"/>
  <c r="AD15" i="16"/>
  <c r="R15" i="16"/>
  <c r="X15" i="21"/>
  <c r="P15" i="18"/>
  <c r="D15" i="18"/>
  <c r="X15" i="17"/>
  <c r="F15" i="17"/>
  <c r="N15" i="16"/>
  <c r="Z15" i="22"/>
  <c r="F15" i="21"/>
  <c r="AL15" i="17"/>
  <c r="V15" i="17"/>
  <c r="D15" i="17"/>
  <c r="L15" i="16"/>
  <c r="F15" i="22"/>
  <c r="N15" i="20"/>
  <c r="AJ15" i="17"/>
  <c r="T15" i="17"/>
  <c r="AN15" i="16"/>
  <c r="J15" i="16"/>
  <c r="AH15" i="17"/>
  <c r="P15" i="17"/>
  <c r="AL15" i="16"/>
  <c r="H15" i="16"/>
  <c r="L15" i="18"/>
  <c r="AF15" i="17"/>
  <c r="N15" i="17"/>
  <c r="AJ15" i="16"/>
  <c r="AB15" i="16"/>
  <c r="R15" i="15"/>
  <c r="AD15" i="14"/>
  <c r="V15" i="14"/>
  <c r="Z15" i="13"/>
  <c r="H15" i="13"/>
  <c r="V15" i="12"/>
  <c r="P15" i="15"/>
  <c r="T15" i="14"/>
  <c r="X15" i="13"/>
  <c r="N15" i="15"/>
  <c r="AB15" i="14"/>
  <c r="L15" i="15"/>
  <c r="Z15" i="14"/>
  <c r="J15" i="15"/>
  <c r="X15" i="14"/>
  <c r="F15" i="14"/>
  <c r="R15" i="13"/>
  <c r="AD15" i="12"/>
  <c r="Z15" i="15"/>
  <c r="H15" i="15"/>
  <c r="P15" i="14"/>
  <c r="D15" i="14"/>
  <c r="N15" i="13"/>
  <c r="AB15" i="12"/>
  <c r="V15" i="15"/>
  <c r="F15" i="15"/>
  <c r="N15" i="14"/>
  <c r="AD15" i="13"/>
  <c r="L15" i="13"/>
  <c r="Z15" i="12"/>
  <c r="X15" i="15"/>
  <c r="D15" i="15"/>
  <c r="L15" i="14"/>
  <c r="R15" i="12"/>
  <c r="J15" i="12"/>
  <c r="T15" i="12"/>
  <c r="F15" i="12"/>
  <c r="X15" i="12"/>
  <c r="H15" i="12"/>
  <c r="D15" i="12"/>
  <c r="H15" i="14"/>
  <c r="AB15" i="13"/>
  <c r="T15" i="13"/>
  <c r="F15" i="13"/>
  <c r="D15" i="13"/>
  <c r="V15" i="13"/>
  <c r="P15" i="12"/>
  <c r="N15" i="12"/>
  <c r="J15" i="14"/>
  <c r="J15" i="13"/>
  <c r="L15" i="12"/>
  <c r="L19" i="22"/>
  <c r="V19" i="20"/>
  <c r="D19" i="20"/>
  <c r="L19" i="21"/>
  <c r="X19" i="18"/>
  <c r="T19" i="20"/>
  <c r="AB19" i="21"/>
  <c r="J19" i="21"/>
  <c r="V19" i="18"/>
  <c r="AB19" i="22"/>
  <c r="H19" i="22"/>
  <c r="R19" i="20"/>
  <c r="Z19" i="21"/>
  <c r="H19" i="21"/>
  <c r="R19" i="18"/>
  <c r="Z19" i="22"/>
  <c r="F19" i="22"/>
  <c r="N19" i="20"/>
  <c r="X19" i="21"/>
  <c r="F19" i="21"/>
  <c r="P19" i="18"/>
  <c r="V19" i="22"/>
  <c r="D19" i="22"/>
  <c r="L19" i="20"/>
  <c r="V19" i="21"/>
  <c r="N19" i="18"/>
  <c r="T19" i="22"/>
  <c r="AB19" i="20"/>
  <c r="J19" i="20"/>
  <c r="T19" i="21"/>
  <c r="AD19" i="18"/>
  <c r="P19" i="22"/>
  <c r="Z19" i="20"/>
  <c r="P19" i="21"/>
  <c r="AB19" i="18"/>
  <c r="AL19" i="17"/>
  <c r="V19" i="17"/>
  <c r="L19" i="16"/>
  <c r="AJ19" i="17"/>
  <c r="T19" i="17"/>
  <c r="AN19" i="16"/>
  <c r="J19" i="16"/>
  <c r="N19" i="22"/>
  <c r="Z19" i="18"/>
  <c r="AH19" i="17"/>
  <c r="P19" i="17"/>
  <c r="AL19" i="16"/>
  <c r="N19" i="21"/>
  <c r="L19" i="18"/>
  <c r="AF19" i="17"/>
  <c r="N19" i="17"/>
  <c r="AJ19" i="16"/>
  <c r="AB19" i="16"/>
  <c r="J19" i="18"/>
  <c r="AD19" i="17"/>
  <c r="L19" i="17"/>
  <c r="AH19" i="16"/>
  <c r="F19" i="16"/>
  <c r="H19" i="18"/>
  <c r="AB19" i="17"/>
  <c r="J19" i="17"/>
  <c r="AF19" i="16"/>
  <c r="X19" i="20"/>
  <c r="F19" i="20"/>
  <c r="H19" i="17"/>
  <c r="AD19" i="16"/>
  <c r="R19" i="16"/>
  <c r="D19" i="18"/>
  <c r="F19" i="17"/>
  <c r="N19" i="16"/>
  <c r="J19" i="15"/>
  <c r="X19" i="14"/>
  <c r="F19" i="14"/>
  <c r="R19" i="13"/>
  <c r="AD19" i="12"/>
  <c r="N19" i="12"/>
  <c r="Z19" i="15"/>
  <c r="H19" i="15"/>
  <c r="P19" i="14"/>
  <c r="D19" i="14"/>
  <c r="N19" i="13"/>
  <c r="V19" i="15"/>
  <c r="N19" i="14"/>
  <c r="X19" i="15"/>
  <c r="D19" i="15"/>
  <c r="L19" i="14"/>
  <c r="R19" i="15"/>
  <c r="V19" i="14"/>
  <c r="Z19" i="13"/>
  <c r="V19" i="12"/>
  <c r="AB19" i="15"/>
  <c r="P19" i="15"/>
  <c r="T19" i="14"/>
  <c r="F19" i="13"/>
  <c r="N19" i="15"/>
  <c r="J19" i="14"/>
  <c r="V19" i="13"/>
  <c r="D19" i="13"/>
  <c r="L19" i="15"/>
  <c r="Z19" i="14"/>
  <c r="Z19" i="12"/>
  <c r="AB19" i="13"/>
  <c r="L19" i="12"/>
  <c r="T19" i="13"/>
  <c r="AD19" i="13"/>
  <c r="J19" i="12"/>
  <c r="D19" i="12"/>
  <c r="P19" i="12"/>
  <c r="R19" i="12"/>
  <c r="J19" i="13"/>
  <c r="F19" i="12"/>
  <c r="L19" i="13"/>
  <c r="AB19" i="12"/>
  <c r="N26" i="22"/>
  <c r="X26" i="20"/>
  <c r="F26" i="20"/>
  <c r="N26" i="21"/>
  <c r="Z26" i="18"/>
  <c r="L26" i="22"/>
  <c r="V26" i="20"/>
  <c r="L26" i="21"/>
  <c r="X26" i="18"/>
  <c r="T26" i="20"/>
  <c r="AB26" i="21"/>
  <c r="J26" i="21"/>
  <c r="V26" i="18"/>
  <c r="AB26" i="22"/>
  <c r="H26" i="22"/>
  <c r="R26" i="20"/>
  <c r="Z26" i="21"/>
  <c r="H26" i="21"/>
  <c r="R26" i="18"/>
  <c r="Z26" i="22"/>
  <c r="F26" i="22"/>
  <c r="N26" i="20"/>
  <c r="X26" i="21"/>
  <c r="F26" i="21"/>
  <c r="P26" i="18"/>
  <c r="V26" i="22"/>
  <c r="L26" i="20"/>
  <c r="V26" i="21"/>
  <c r="N26" i="18"/>
  <c r="T26" i="22"/>
  <c r="AB26" i="20"/>
  <c r="J26" i="20"/>
  <c r="T26" i="21"/>
  <c r="AD26" i="18"/>
  <c r="P26" i="21"/>
  <c r="D26" i="18"/>
  <c r="F26" i="17"/>
  <c r="N26" i="16"/>
  <c r="AL26" i="17"/>
  <c r="V26" i="17"/>
  <c r="L26" i="16"/>
  <c r="AJ26" i="17"/>
  <c r="T26" i="17"/>
  <c r="AN26" i="16"/>
  <c r="J26" i="16"/>
  <c r="AH26" i="17"/>
  <c r="P26" i="17"/>
  <c r="AL26" i="16"/>
  <c r="Z26" i="20"/>
  <c r="AB26" i="18"/>
  <c r="AF26" i="17"/>
  <c r="N26" i="17"/>
  <c r="AJ26" i="16"/>
  <c r="AB26" i="16"/>
  <c r="J26" i="18"/>
  <c r="AD26" i="17"/>
  <c r="L26" i="17"/>
  <c r="AH26" i="16"/>
  <c r="F26" i="16"/>
  <c r="L26" i="18"/>
  <c r="H26" i="18"/>
  <c r="AB26" i="17"/>
  <c r="J26" i="17"/>
  <c r="AF26" i="16"/>
  <c r="AB26" i="15"/>
  <c r="P26" i="22"/>
  <c r="H26" i="17"/>
  <c r="AD26" i="16"/>
  <c r="R26" i="16"/>
  <c r="L26" i="15"/>
  <c r="Z26" i="14"/>
  <c r="T26" i="13"/>
  <c r="P26" i="12"/>
  <c r="R26" i="12"/>
  <c r="J26" i="15"/>
  <c r="X26" i="14"/>
  <c r="F26" i="14"/>
  <c r="R26" i="13"/>
  <c r="Z26" i="15"/>
  <c r="H26" i="15"/>
  <c r="P26" i="14"/>
  <c r="V26" i="15"/>
  <c r="N26" i="14"/>
  <c r="X26" i="15"/>
  <c r="D26" i="15"/>
  <c r="L26" i="14"/>
  <c r="AB26" i="13"/>
  <c r="J26" i="13"/>
  <c r="R26" i="15"/>
  <c r="V26" i="14"/>
  <c r="Z26" i="13"/>
  <c r="V26" i="12"/>
  <c r="P26" i="15"/>
  <c r="T26" i="14"/>
  <c r="F26" i="13"/>
  <c r="N26" i="15"/>
  <c r="AD26" i="12"/>
  <c r="AB26" i="12"/>
  <c r="J26" i="14"/>
  <c r="N26" i="12"/>
  <c r="L26" i="12"/>
  <c r="D26" i="12"/>
  <c r="V26" i="13"/>
  <c r="L26" i="13"/>
  <c r="Z26" i="12"/>
  <c r="J26" i="12"/>
  <c r="N26" i="13"/>
  <c r="D26" i="13"/>
  <c r="F26" i="12"/>
  <c r="AD26" i="13"/>
  <c r="D26" i="14"/>
  <c r="Z14" i="22"/>
  <c r="F14" i="22"/>
  <c r="N14" i="20"/>
  <c r="X14" i="21"/>
  <c r="F14" i="21"/>
  <c r="P14" i="18"/>
  <c r="V14" i="22"/>
  <c r="D14" i="22"/>
  <c r="L14" i="20"/>
  <c r="V14" i="21"/>
  <c r="D14" i="21"/>
  <c r="N14" i="18"/>
  <c r="T14" i="22"/>
  <c r="AB14" i="20"/>
  <c r="J14" i="20"/>
  <c r="T14" i="21"/>
  <c r="AD14" i="18"/>
  <c r="P14" i="22"/>
  <c r="Z14" i="20"/>
  <c r="H14" i="20"/>
  <c r="P14" i="21"/>
  <c r="AB14" i="18"/>
  <c r="N14" i="22"/>
  <c r="X14" i="20"/>
  <c r="F14" i="20"/>
  <c r="N14" i="21"/>
  <c r="Z14" i="18"/>
  <c r="L14" i="22"/>
  <c r="V14" i="20"/>
  <c r="D14" i="20"/>
  <c r="L14" i="21"/>
  <c r="X14" i="18"/>
  <c r="J14" i="22"/>
  <c r="T14" i="20"/>
  <c r="AB14" i="21"/>
  <c r="J14" i="21"/>
  <c r="V14" i="18"/>
  <c r="L14" i="18"/>
  <c r="AF14" i="17"/>
  <c r="N14" i="17"/>
  <c r="AJ14" i="16"/>
  <c r="AB14" i="16"/>
  <c r="Z14" i="21"/>
  <c r="R14" i="18"/>
  <c r="J14" i="18"/>
  <c r="AD14" i="17"/>
  <c r="L14" i="17"/>
  <c r="AH14" i="16"/>
  <c r="F14" i="16"/>
  <c r="AB14" i="22"/>
  <c r="H14" i="21"/>
  <c r="H14" i="18"/>
  <c r="AB14" i="17"/>
  <c r="J14" i="17"/>
  <c r="AF14" i="16"/>
  <c r="T14" i="16"/>
  <c r="H14" i="22"/>
  <c r="R14" i="20"/>
  <c r="F14" i="18"/>
  <c r="Z14" i="17"/>
  <c r="H14" i="17"/>
  <c r="AD14" i="16"/>
  <c r="R14" i="16"/>
  <c r="D14" i="18"/>
  <c r="X14" i="17"/>
  <c r="F14" i="17"/>
  <c r="N14" i="16"/>
  <c r="AL14" i="17"/>
  <c r="V14" i="17"/>
  <c r="D14" i="17"/>
  <c r="L14" i="16"/>
  <c r="AJ14" i="17"/>
  <c r="T14" i="17"/>
  <c r="AN14" i="16"/>
  <c r="J14" i="16"/>
  <c r="AH14" i="17"/>
  <c r="P14" i="17"/>
  <c r="AL14" i="16"/>
  <c r="H14" i="16"/>
  <c r="X14" i="15"/>
  <c r="D14" i="15"/>
  <c r="L14" i="14"/>
  <c r="AB14" i="13"/>
  <c r="J14" i="13"/>
  <c r="X14" i="12"/>
  <c r="R14" i="15"/>
  <c r="AD14" i="14"/>
  <c r="V14" i="14"/>
  <c r="Z14" i="13"/>
  <c r="H14" i="13"/>
  <c r="P14" i="15"/>
  <c r="T14" i="14"/>
  <c r="N14" i="15"/>
  <c r="AB14" i="14"/>
  <c r="L14" i="15"/>
  <c r="Z14" i="14"/>
  <c r="H14" i="14"/>
  <c r="T14" i="13"/>
  <c r="P14" i="12"/>
  <c r="J14" i="15"/>
  <c r="X14" i="14"/>
  <c r="F14" i="14"/>
  <c r="R14" i="13"/>
  <c r="AD14" i="12"/>
  <c r="AB14" i="15"/>
  <c r="Z14" i="15"/>
  <c r="H14" i="15"/>
  <c r="P14" i="14"/>
  <c r="D14" i="14"/>
  <c r="N14" i="13"/>
  <c r="AB14" i="12"/>
  <c r="V14" i="15"/>
  <c r="F14" i="15"/>
  <c r="N14" i="14"/>
  <c r="J14" i="14"/>
  <c r="L14" i="12"/>
  <c r="D14" i="12"/>
  <c r="L14" i="13"/>
  <c r="R14" i="12"/>
  <c r="J14" i="12"/>
  <c r="V14" i="13"/>
  <c r="H14" i="12"/>
  <c r="T14" i="12"/>
  <c r="F14" i="13"/>
  <c r="Z14" i="12"/>
  <c r="AD14" i="13"/>
  <c r="D14" i="13"/>
  <c r="V14" i="12"/>
  <c r="X14" i="13"/>
  <c r="F14" i="12"/>
  <c r="N14" i="12"/>
  <c r="J20" i="22"/>
  <c r="T20" i="20"/>
  <c r="AB20" i="21"/>
  <c r="J20" i="21"/>
  <c r="V20" i="18"/>
  <c r="AB20" i="22"/>
  <c r="H20" i="22"/>
  <c r="R20" i="20"/>
  <c r="Z20" i="21"/>
  <c r="H20" i="21"/>
  <c r="R20" i="18"/>
  <c r="Z20" i="22"/>
  <c r="F20" i="22"/>
  <c r="N20" i="20"/>
  <c r="X20" i="21"/>
  <c r="F20" i="21"/>
  <c r="P20" i="18"/>
  <c r="V20" i="22"/>
  <c r="D20" i="22"/>
  <c r="L20" i="20"/>
  <c r="V20" i="21"/>
  <c r="D20" i="21"/>
  <c r="N20" i="18"/>
  <c r="T20" i="22"/>
  <c r="AB20" i="20"/>
  <c r="J20" i="20"/>
  <c r="T20" i="21"/>
  <c r="AD20" i="18"/>
  <c r="P20" i="22"/>
  <c r="Z20" i="20"/>
  <c r="H20" i="20"/>
  <c r="P20" i="21"/>
  <c r="AB20" i="18"/>
  <c r="N20" i="22"/>
  <c r="X20" i="20"/>
  <c r="F20" i="20"/>
  <c r="N20" i="21"/>
  <c r="Z20" i="18"/>
  <c r="AJ20" i="17"/>
  <c r="T20" i="17"/>
  <c r="AN20" i="16"/>
  <c r="J20" i="16"/>
  <c r="AH20" i="17"/>
  <c r="P20" i="17"/>
  <c r="AL20" i="16"/>
  <c r="H20" i="16"/>
  <c r="L20" i="18"/>
  <c r="AF20" i="17"/>
  <c r="N20" i="17"/>
  <c r="AJ20" i="16"/>
  <c r="AB20" i="16"/>
  <c r="J20" i="18"/>
  <c r="AD20" i="17"/>
  <c r="L20" i="17"/>
  <c r="AH20" i="16"/>
  <c r="F20" i="16"/>
  <c r="L20" i="22"/>
  <c r="X20" i="18"/>
  <c r="H20" i="18"/>
  <c r="AB20" i="17"/>
  <c r="J20" i="17"/>
  <c r="AF20" i="16"/>
  <c r="T20" i="16"/>
  <c r="AB20" i="15"/>
  <c r="V20" i="20"/>
  <c r="L20" i="21"/>
  <c r="F20" i="18"/>
  <c r="Z20" i="17"/>
  <c r="H20" i="17"/>
  <c r="AD20" i="16"/>
  <c r="R20" i="16"/>
  <c r="D20" i="20"/>
  <c r="D20" i="18"/>
  <c r="X20" i="17"/>
  <c r="F20" i="17"/>
  <c r="N20" i="16"/>
  <c r="AL20" i="17"/>
  <c r="V20" i="17"/>
  <c r="D20" i="17"/>
  <c r="L20" i="16"/>
  <c r="Z20" i="15"/>
  <c r="H20" i="15"/>
  <c r="P20" i="14"/>
  <c r="D20" i="14"/>
  <c r="N20" i="13"/>
  <c r="AB20" i="12"/>
  <c r="V20" i="15"/>
  <c r="F20" i="15"/>
  <c r="N20" i="14"/>
  <c r="AD20" i="13"/>
  <c r="L20" i="13"/>
  <c r="X20" i="15"/>
  <c r="D20" i="15"/>
  <c r="L20" i="14"/>
  <c r="R20" i="15"/>
  <c r="AD20" i="14"/>
  <c r="V20" i="14"/>
  <c r="P20" i="15"/>
  <c r="T20" i="14"/>
  <c r="X20" i="13"/>
  <c r="F20" i="13"/>
  <c r="T20" i="12"/>
  <c r="N20" i="15"/>
  <c r="AB20" i="14"/>
  <c r="J20" i="14"/>
  <c r="V20" i="13"/>
  <c r="D20" i="13"/>
  <c r="L20" i="15"/>
  <c r="Z20" i="14"/>
  <c r="H20" i="14"/>
  <c r="T20" i="13"/>
  <c r="P20" i="12"/>
  <c r="J20" i="15"/>
  <c r="X20" i="14"/>
  <c r="H20" i="13"/>
  <c r="Z20" i="12"/>
  <c r="AB20" i="13"/>
  <c r="AD20" i="12"/>
  <c r="Z20" i="13"/>
  <c r="V20" i="12"/>
  <c r="R20" i="12"/>
  <c r="H20" i="12"/>
  <c r="R20" i="13"/>
  <c r="L20" i="12"/>
  <c r="J20" i="13"/>
  <c r="F20" i="12"/>
  <c r="D20" i="12"/>
  <c r="F20" i="14"/>
  <c r="X20" i="12"/>
  <c r="N20" i="12"/>
  <c r="J20" i="12"/>
</calcChain>
</file>

<file path=xl/sharedStrings.xml><?xml version="1.0" encoding="utf-8"?>
<sst xmlns="http://schemas.openxmlformats.org/spreadsheetml/2006/main" count="1300" uniqueCount="347">
  <si>
    <t>Unit Bid Price Adjustment</t>
  </si>
  <si>
    <t xml:space="preserve"> </t>
  </si>
  <si>
    <t>Asphalt Cement Content, AC</t>
  </si>
  <si>
    <t>Adjustment to Price* at Bid Opening</t>
  </si>
  <si>
    <t>*per ton of asphalt</t>
  </si>
  <si>
    <t xml:space="preserve">   </t>
  </si>
  <si>
    <t>Section 401 Base I</t>
  </si>
  <si>
    <t>Section 401 Base II</t>
  </si>
  <si>
    <t>Section 401 Patch &amp; Level</t>
  </si>
  <si>
    <t>Section 401 Wearing IV</t>
  </si>
  <si>
    <t>Section 402 Wearing IV</t>
  </si>
  <si>
    <t>Section 401 19mm Superpave</t>
  </si>
  <si>
    <t>Section 401 Scratch Course</t>
  </si>
  <si>
    <t>Section 402 9.5mm Superpave</t>
  </si>
  <si>
    <t>Section 401 Wearing I</t>
  </si>
  <si>
    <t>Section 402 Wearing I</t>
  </si>
  <si>
    <t>Section 401 4.75mm Superpave</t>
  </si>
  <si>
    <t>Section 402 4.75mm Superpave</t>
  </si>
  <si>
    <t>Section 401 Wearing III</t>
  </si>
  <si>
    <t>Section 402 Wearing III</t>
  </si>
  <si>
    <t>Asphalt</t>
  </si>
  <si>
    <t>Fuel</t>
  </si>
  <si>
    <t>Total</t>
  </si>
  <si>
    <t>Bid</t>
  </si>
  <si>
    <t>Adjusted</t>
  </si>
  <si>
    <t xml:space="preserve">Item </t>
  </si>
  <si>
    <t>Description</t>
  </si>
  <si>
    <t>If you prepare Receiving Reports, please click on the  District Tab below to get the correct adjusted Asphalt Price Index.</t>
  </si>
  <si>
    <t>The asphalt prices will be adjusted as follows:</t>
  </si>
  <si>
    <t>The fuel prices will be adjusted as follows:</t>
  </si>
  <si>
    <t>Vendor's Plant Location</t>
  </si>
  <si>
    <t>2187 Ripley Road</t>
  </si>
  <si>
    <t>Wright Road</t>
  </si>
  <si>
    <t>2399 Benedum Dr.</t>
  </si>
  <si>
    <t>Elkins, WV 26241</t>
  </si>
  <si>
    <t>442 Blaney Hollow Rd.</t>
  </si>
  <si>
    <t>Morgantown, WV 26508</t>
  </si>
  <si>
    <t>5630 Earl L. Core Rd.</t>
  </si>
  <si>
    <t>Morgantown, WV 26507</t>
  </si>
  <si>
    <t>660 Quarry Lane</t>
  </si>
  <si>
    <t>Greenland Gap Rd.</t>
  </si>
  <si>
    <t>Scherr, WV 26726</t>
  </si>
  <si>
    <t>57 Blair Road</t>
  </si>
  <si>
    <t>4260 Freedom Way</t>
  </si>
  <si>
    <t>Bridgeport, WV 26330</t>
  </si>
  <si>
    <t>2816 Frontage Rd.</t>
  </si>
  <si>
    <t>Summersville, WV 26651</t>
  </si>
  <si>
    <t>Rt. 33 Kelly Mt. Rd.</t>
  </si>
  <si>
    <t>6941 Ingleside Dr.</t>
  </si>
  <si>
    <t>Princeton, WV 24740</t>
  </si>
  <si>
    <t>Plant Run</t>
  </si>
  <si>
    <t>426 Quarry Road</t>
  </si>
  <si>
    <t>164 V.I.P. Drive</t>
  </si>
  <si>
    <t>Masontown, WV 26542</t>
  </si>
  <si>
    <t>Item</t>
  </si>
  <si>
    <t>102 Center Street</t>
  </si>
  <si>
    <t>202 Hickory Street</t>
  </si>
  <si>
    <r>
      <t>(I</t>
    </r>
    <r>
      <rPr>
        <vertAlign val="subscript"/>
        <sz val="10"/>
        <rFont val="Arial"/>
        <family val="2"/>
      </rPr>
      <t xml:space="preserve">p </t>
    </r>
    <r>
      <rPr>
        <sz val="10"/>
        <rFont val="Arial"/>
        <family val="2"/>
      </rPr>
      <t>- I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>) x AC / 100</t>
    </r>
  </si>
  <si>
    <t>484 Industrial Road</t>
  </si>
  <si>
    <t>St. Albans, WV</t>
  </si>
  <si>
    <t>Old B&amp;O Railrd Yd</t>
  </si>
  <si>
    <t>Gassaway WV 26624</t>
  </si>
  <si>
    <t>3401 Point Mtn Road</t>
  </si>
  <si>
    <t>Valley Head WV</t>
  </si>
  <si>
    <t>2902 Charles Avenue</t>
  </si>
  <si>
    <t>Dunbar WV 25064</t>
  </si>
  <si>
    <t>Poca WV 25159</t>
  </si>
  <si>
    <t>Rt. 7 North</t>
  </si>
  <si>
    <t>Gallipolis OH 45631</t>
  </si>
  <si>
    <t>Ripley WV  25271</t>
  </si>
  <si>
    <t>4022 Ohio River Rd</t>
  </si>
  <si>
    <t>Huntington WV 25702</t>
  </si>
  <si>
    <t>US 119 Whitman Crk Rd</t>
  </si>
  <si>
    <t>Whitman WV 25652</t>
  </si>
  <si>
    <t>Parksburg WV 26101</t>
  </si>
  <si>
    <t>2399 Benedum Dr</t>
  </si>
  <si>
    <t>Bridgeport WV 26330</t>
  </si>
  <si>
    <t>11269 Waxler Rd</t>
  </si>
  <si>
    <t>Keyser WV 26726</t>
  </si>
  <si>
    <t>Harpers Ferry WV</t>
  </si>
  <si>
    <t>882 Pigeon Cove Rd</t>
  </si>
  <si>
    <t>Warfordsburg PA 17267</t>
  </si>
  <si>
    <t>117 Limestone Lane</t>
  </si>
  <si>
    <t>Winchester VA 22602</t>
  </si>
  <si>
    <t>BerryvilleVA 22611</t>
  </si>
  <si>
    <t>760 Riverton Rd</t>
  </si>
  <si>
    <t xml:space="preserve">Front Royal VA </t>
  </si>
  <si>
    <t>Clearbook VA 22624</t>
  </si>
  <si>
    <t>#1 Industrial Park Dr.</t>
  </si>
  <si>
    <t>Benwood WV 26031</t>
  </si>
  <si>
    <t>Weirton WV 26062</t>
  </si>
  <si>
    <t>SR2 So Lafayette Ave</t>
  </si>
  <si>
    <t>Moundsville 26041</t>
  </si>
  <si>
    <t>Foot of Wetzel Street</t>
  </si>
  <si>
    <t>Martins Ferry OH 43935</t>
  </si>
  <si>
    <t>Stone Asphalt</t>
  </si>
  <si>
    <t>Masontown WV 26542</t>
  </si>
  <si>
    <t>Martins Ferry OH</t>
  </si>
  <si>
    <t>560 TP Ind Prk Rd</t>
  </si>
  <si>
    <t>Princeton WV 24739</t>
  </si>
  <si>
    <t>232 Rambler Rd</t>
  </si>
  <si>
    <t>Lewisburg WV</t>
  </si>
  <si>
    <t>Rt.60 W.Lewisburg</t>
  </si>
  <si>
    <t>195 Southern Ind Dr</t>
  </si>
  <si>
    <t>2816 Frontage Road</t>
  </si>
  <si>
    <t>Asbury, WV 24916</t>
  </si>
  <si>
    <t>Beaver WV 25813</t>
  </si>
  <si>
    <t>Summersville,WV 26651</t>
  </si>
  <si>
    <t>Princeton WV 24740</t>
  </si>
  <si>
    <t>ST. ALBANS</t>
  </si>
  <si>
    <t>GASSAWAY</t>
  </si>
  <si>
    <t>MONTERVILLE</t>
  </si>
  <si>
    <t>POCA</t>
  </si>
  <si>
    <t>DUNBAR</t>
  </si>
  <si>
    <t>RIPLEY</t>
  </si>
  <si>
    <t>HUNTINGTON</t>
  </si>
  <si>
    <t>WHITMAN</t>
  </si>
  <si>
    <t>HICKORY</t>
  </si>
  <si>
    <t>CLARKSBURG</t>
  </si>
  <si>
    <t>BUCKEYE</t>
  </si>
  <si>
    <t>GREER</t>
  </si>
  <si>
    <t>MASONTOWN</t>
  </si>
  <si>
    <t>KEYSER</t>
  </si>
  <si>
    <t>WINCHESTER</t>
  </si>
  <si>
    <t>BERRYVILLE</t>
  </si>
  <si>
    <t>FRONT ROYAL</t>
  </si>
  <si>
    <t xml:space="preserve"> 311-CLEARBROOK</t>
  </si>
  <si>
    <t>ELKINS</t>
  </si>
  <si>
    <t>SCHERR</t>
  </si>
  <si>
    <t>PLANT #8</t>
  </si>
  <si>
    <t>PLANT #23</t>
  </si>
  <si>
    <t>1575 North 1st St</t>
  </si>
  <si>
    <t>MARTINS FERRY</t>
  </si>
  <si>
    <t>PLANT 1</t>
  </si>
  <si>
    <t>PLANT 2</t>
  </si>
  <si>
    <t>SUMMERSVILLE</t>
  </si>
  <si>
    <t>LEWISBURG</t>
  </si>
  <si>
    <t>Lewisburg, WV</t>
  </si>
  <si>
    <t>Princeton Plant</t>
  </si>
  <si>
    <t>ALTA</t>
  </si>
  <si>
    <t>BEAVER</t>
  </si>
  <si>
    <t>PRINCETON</t>
  </si>
  <si>
    <t>PIEGON COVE</t>
  </si>
  <si>
    <t>Section 401 - Base I</t>
  </si>
  <si>
    <t>Section 401 - 25mm Superpave</t>
  </si>
  <si>
    <t>Section 401 - Base II</t>
  </si>
  <si>
    <t>Section 401 - Patch &amp; Level</t>
  </si>
  <si>
    <t>Section 401 - Wearing IV</t>
  </si>
  <si>
    <t>Section 402 - Wearing IV</t>
  </si>
  <si>
    <t>Section 401 - 19mm Superpave</t>
  </si>
  <si>
    <t>Section 401 - Scratch Course</t>
  </si>
  <si>
    <t>Section 402 - 9.5mm Superpave</t>
  </si>
  <si>
    <t>Section 401 - Wearing I</t>
  </si>
  <si>
    <t>Section 402 - Wearing I</t>
  </si>
  <si>
    <t>Section 401 - 4.75mm Superpave</t>
  </si>
  <si>
    <t>Section 402 - 4.75mm Superpave</t>
  </si>
  <si>
    <t>Section 401 - Wearing III</t>
  </si>
  <si>
    <t>Section 402 - Wearing III</t>
  </si>
  <si>
    <t>Section 401 - 12.5mm Superpave</t>
  </si>
  <si>
    <t>Section 402 - 12.5mm Superpave</t>
  </si>
  <si>
    <t>ELKINS RANDOLPH</t>
  </si>
  <si>
    <t>LORENTZ UPSHUR</t>
  </si>
  <si>
    <t>SALTWELL  HARRISON</t>
  </si>
  <si>
    <t>3106 Harrison Ave</t>
  </si>
  <si>
    <t>Elkins WV</t>
  </si>
  <si>
    <t>320 Alcon Rd</t>
  </si>
  <si>
    <t>Buckhannon, WV</t>
  </si>
  <si>
    <t>5856 Saltwell Rd</t>
  </si>
  <si>
    <t>Bridgeport, WV</t>
  </si>
  <si>
    <t>Meadows Stone &amp; Paving Inc 205613</t>
  </si>
  <si>
    <t>JF Allen 200095</t>
  </si>
  <si>
    <t>INWOOD PLANT</t>
  </si>
  <si>
    <t>MILLEVILLE PLANT</t>
  </si>
  <si>
    <t>Klug Brothers Inc. 203859</t>
  </si>
  <si>
    <t>New Martinsville 26155</t>
  </si>
  <si>
    <t>NLS Paving Inc. 190441</t>
  </si>
  <si>
    <t>SALTWELL</t>
  </si>
  <si>
    <t>SALTWELL HARRISON</t>
  </si>
  <si>
    <t>KANAUGA</t>
  </si>
  <si>
    <t>Section 401 25mm Superpave</t>
  </si>
  <si>
    <t>Asphalt Section 401 - Base I</t>
  </si>
  <si>
    <t>Asphalt Section 401 - 25mm Superpave</t>
  </si>
  <si>
    <t>Asphalt Section 401 - Base II</t>
  </si>
  <si>
    <t>Asphalt Section 401 - Patch and Level</t>
  </si>
  <si>
    <t>Asphalt Section 401 - Wearing IV</t>
  </si>
  <si>
    <t>Asphalt Section 402 - Wearing IV</t>
  </si>
  <si>
    <t>Asphalt Section 401 - 19mm Superpave</t>
  </si>
  <si>
    <t>Asphalt Section 401 - Scratch Course</t>
  </si>
  <si>
    <t>Asphalt Section 402 - 9.5mm Superpave</t>
  </si>
  <si>
    <t>Asphalt Section 401 - Wearing 1</t>
  </si>
  <si>
    <t>Asphalt Section 402 - Wearing 1</t>
  </si>
  <si>
    <t>Asphalt Section 401 - 4.75mm Superpave</t>
  </si>
  <si>
    <t>Asphalt Section 402 - 4.75mm Superpave</t>
  </si>
  <si>
    <t>Asphalt Section 401 - Wearing III</t>
  </si>
  <si>
    <t>Asphalt Section 402 - Wearing III</t>
  </si>
  <si>
    <t>Asphalt Section 401 - 12.5mm Superpave</t>
  </si>
  <si>
    <t>Asphalt Section 402 - 12.5mm Superpave</t>
  </si>
  <si>
    <t xml:space="preserve">Asphalt Plant Run </t>
  </si>
  <si>
    <t>Greenbrier Excavating &amp; Paving, Inc</t>
  </si>
  <si>
    <t xml:space="preserve">232 Rabler Rd
</t>
  </si>
  <si>
    <t>Summersville, WV</t>
  </si>
  <si>
    <t>Stone Asphalt LLC</t>
  </si>
  <si>
    <t>American Asphalt</t>
  </si>
  <si>
    <t xml:space="preserve">JF Allen Co. </t>
  </si>
  <si>
    <t>WV Paving</t>
  </si>
  <si>
    <t>JF Allen Co.</t>
  </si>
  <si>
    <t>WV Paving Inc</t>
  </si>
  <si>
    <t>Greer Industries</t>
  </si>
  <si>
    <t>Camden Materials</t>
  </si>
  <si>
    <t>Rt 7 Morgantown, WV 26507</t>
  </si>
  <si>
    <t>JF Allen</t>
  </si>
  <si>
    <t xml:space="preserve">NEW ENTERPRISE </t>
  </si>
  <si>
    <t>3587 Stone Quarry Rd C]hamersburg PA 17201</t>
  </si>
  <si>
    <t>526 Ashcom Rd Everett  PA 15537</t>
  </si>
  <si>
    <t>Chambersburg Plant; Ashcom Plt</t>
  </si>
  <si>
    <t>Stuart M. Perry</t>
  </si>
  <si>
    <t>Wilson Blacktop</t>
  </si>
  <si>
    <t>Toronto OH 43964</t>
  </si>
  <si>
    <t>1422 Co. HWY 7F</t>
  </si>
  <si>
    <t>Greenbrier Excavating</t>
  </si>
  <si>
    <t>WV Paving Inc.</t>
  </si>
  <si>
    <t>Meadows Stone &amp; Paving Inc</t>
  </si>
  <si>
    <t>Meadows Stone &amp; Paving Inc.</t>
  </si>
  <si>
    <t>AAA Paving</t>
  </si>
  <si>
    <t>Dist 1</t>
  </si>
  <si>
    <t>Removed American Asphalt - Kenova</t>
  </si>
  <si>
    <t>LEWISBURG PLT</t>
  </si>
  <si>
    <t>Dist 2</t>
  </si>
  <si>
    <t>Dist 10</t>
  </si>
  <si>
    <t>KENOVA</t>
  </si>
  <si>
    <t>2334 ROUTE 52</t>
  </si>
  <si>
    <t>KENOVA, WV  25530</t>
  </si>
  <si>
    <t>WL Construction &amp; Paving Inc.</t>
  </si>
  <si>
    <t>P&amp;W Excavating Inc.</t>
  </si>
  <si>
    <t>Belt Paving Inc.</t>
  </si>
  <si>
    <t>1248 OH-7 Rt 7 North</t>
  </si>
  <si>
    <t>Shelly Materials Inc</t>
  </si>
  <si>
    <t>Dunbar Plant #30</t>
  </si>
  <si>
    <t>2902 Charles Ave</t>
  </si>
  <si>
    <t>Huntington Wv 25702</t>
  </si>
  <si>
    <t>Huntington Plt #34</t>
  </si>
  <si>
    <t>Meadows Stone &amp; Paving</t>
  </si>
  <si>
    <t>Gassaway Plant</t>
  </si>
  <si>
    <t>.</t>
  </si>
  <si>
    <t>Gassaway Wv 22624</t>
  </si>
  <si>
    <t>VCUST#</t>
  </si>
  <si>
    <t>Monterville Plant</t>
  </si>
  <si>
    <t>3401 Point Mtn Rd</t>
  </si>
  <si>
    <t>Valley Head WV 26294</t>
  </si>
  <si>
    <t>VS*11728</t>
  </si>
  <si>
    <t>West Virginia Paving</t>
  </si>
  <si>
    <t>Elkins Plt #50</t>
  </si>
  <si>
    <t>Rt 33 Kelly Mtn Rd</t>
  </si>
  <si>
    <t>Elkins WV 26241</t>
  </si>
  <si>
    <t>390 Pedal Car Dr</t>
  </si>
  <si>
    <t>Inwood WV 25428</t>
  </si>
  <si>
    <t>312 Clearbrook</t>
  </si>
  <si>
    <t>866 Oranda Rd</t>
  </si>
  <si>
    <t>Strasburg VA 22657</t>
  </si>
  <si>
    <t>Scheer Plt #51</t>
  </si>
  <si>
    <t>Greenland Gap Rd</t>
  </si>
  <si>
    <t>Scheerr WV 26726</t>
  </si>
  <si>
    <t xml:space="preserve">WV Paving Inc. </t>
  </si>
  <si>
    <t>VS*9428</t>
  </si>
  <si>
    <t>(Ip/Ib - 1) x Ib x C</t>
  </si>
  <si>
    <t>C=0.43</t>
  </si>
  <si>
    <t>Fuel Price Index at Month of Bid Opening October 2023, Ib</t>
  </si>
  <si>
    <t>Asphalt Price Index at Month of Bid Opening October 2023, Ib</t>
  </si>
  <si>
    <t>Latitude</t>
  </si>
  <si>
    <t>Longitude</t>
  </si>
  <si>
    <t>38.41186 N</t>
  </si>
  <si>
    <t>81.85154 W</t>
  </si>
  <si>
    <t>38.35188 N</t>
  </si>
  <si>
    <t>82.59261 W</t>
  </si>
  <si>
    <t>38°40'35.46"N</t>
  </si>
  <si>
    <t>80°46'27.34"W</t>
  </si>
  <si>
    <t>123 Dodd Drive</t>
  </si>
  <si>
    <t>St. Marys, WV 26170</t>
  </si>
  <si>
    <t>39° 26' 35.45" N</t>
  </si>
  <si>
    <t>81°  7' 41.42" W</t>
  </si>
  <si>
    <t>Kelly Paving, Inc. Plant #14</t>
  </si>
  <si>
    <t>Kelly Paving, Inc.</t>
  </si>
  <si>
    <t>38.41186N</t>
  </si>
  <si>
    <t>81.85154W</t>
  </si>
  <si>
    <t>39° 15'01"N</t>
  </si>
  <si>
    <t>81° 31'49"W</t>
  </si>
  <si>
    <t>39° 31'18"N</t>
  </si>
  <si>
    <t>79° 47'29"W</t>
  </si>
  <si>
    <t>39° 32' 25" N</t>
  </si>
  <si>
    <t>78° 50' 27.63" W</t>
  </si>
  <si>
    <t>39° 45' 31.4" N</t>
  </si>
  <si>
    <t>78° 10' 37.8" W</t>
  </si>
  <si>
    <t>39-15-09 N</t>
  </si>
  <si>
    <t>78-04-58 W</t>
  </si>
  <si>
    <t>39-00-50 N</t>
  </si>
  <si>
    <t>78-20-02 W</t>
  </si>
  <si>
    <t>39-20-52 N</t>
  </si>
  <si>
    <t>78-02-20 W</t>
  </si>
  <si>
    <t>39-17-14 N</t>
  </si>
  <si>
    <t>77-47-38 W</t>
  </si>
  <si>
    <t>C William Hetzer</t>
  </si>
  <si>
    <t>10104 Mapleville Rd</t>
  </si>
  <si>
    <t>Hagerstown, MD 21740</t>
  </si>
  <si>
    <t>39.99377°N</t>
  </si>
  <si>
    <t>80.73474°W</t>
  </si>
  <si>
    <t>40.38880°N</t>
  </si>
  <si>
    <t>80.60000°W</t>
  </si>
  <si>
    <t>80.74840 degree W</t>
  </si>
  <si>
    <t>39.90848 degree N</t>
  </si>
  <si>
    <t>80.85866 degree W</t>
  </si>
  <si>
    <t>39.64990 degree N</t>
  </si>
  <si>
    <t>40.098040 Degrees</t>
  </si>
  <si>
    <t>-80.713862 Degrees</t>
  </si>
  <si>
    <t>40°30'0.70"N</t>
  </si>
  <si>
    <t>80°37'6.98"W</t>
  </si>
  <si>
    <t>Empire Plant</t>
  </si>
  <si>
    <t>38°32'47.69"N</t>
  </si>
  <si>
    <t>80°4'37.84"W</t>
  </si>
  <si>
    <t>ASHBURY</t>
  </si>
  <si>
    <t xml:space="preserve">Rte 60 </t>
  </si>
  <si>
    <t>Ashbury WV 24916</t>
  </si>
  <si>
    <t>661 Old B&amp;O Railrd Yd</t>
  </si>
  <si>
    <t>Dunbar, WV 25064</t>
  </si>
  <si>
    <t>US 119 Whitman Creek Rd</t>
  </si>
  <si>
    <t>2024 Hot Mix Asphalt Contract (Material and Pickup by WVDOH Forces Only)</t>
  </si>
  <si>
    <t>DOT6624C017B</t>
  </si>
  <si>
    <t>DOT6624C017P</t>
  </si>
  <si>
    <t>DOT6624C017I</t>
  </si>
  <si>
    <t>DOT6624C017H</t>
  </si>
  <si>
    <t>DOT6624C017L</t>
  </si>
  <si>
    <t>DOT6624C017F</t>
  </si>
  <si>
    <t xml:space="preserve">Camden Materials </t>
  </si>
  <si>
    <t>DOT6624C017D</t>
  </si>
  <si>
    <t>DOT6624C017G</t>
  </si>
  <si>
    <t>DOT6624C017N</t>
  </si>
  <si>
    <t>DOT6624C017O</t>
  </si>
  <si>
    <t>DOT6624C017R</t>
  </si>
  <si>
    <t>DOT6624C017K</t>
  </si>
  <si>
    <t>DOT6624C017E</t>
  </si>
  <si>
    <t>DOT6624C017M</t>
  </si>
  <si>
    <t>DOT6624C017C</t>
  </si>
  <si>
    <t>DOT6624C017Q</t>
  </si>
  <si>
    <t>DOT6624C017J</t>
  </si>
  <si>
    <t>DOT6624C017S</t>
  </si>
  <si>
    <t>DOT6624C017A</t>
  </si>
  <si>
    <t>Monthly Fuel/Asphalt Price Link</t>
  </si>
  <si>
    <t xml:space="preserve"> Price Index August 2024, 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</si>
</sst>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0.000"/>
    <numFmt numFmtId="167" formatCode="&quot;$&quot;#,##0.0000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10"/>
      <name val="Courier New"/>
      <family val="3"/>
    </font>
    <font>
      <sz val="10"/>
      <color indexed="10"/>
      <name val="Arial"/>
      <family val="2"/>
    </font>
    <font>
      <sz val="10"/>
      <name val="Verdana"/>
      <family val="2"/>
    </font>
    <font>
      <b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Calibri"/>
      <family val="2"/>
    </font>
    <font>
      <b/>
      <sz val="12"/>
      <color rgb="FFFF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1"/>
      <color theme="1"/>
      <name val="Arial Narrow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AB"/>
        <bgColor indexed="64"/>
      </patternFill>
    </fill>
    <fill>
      <patternFill patternType="solid">
        <fgColor rgb="FFDAFEFE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B0F0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B0F0"/>
      </left>
      <right/>
      <top style="medium">
        <color indexed="64"/>
      </top>
      <bottom/>
      <diagonal/>
    </border>
    <border>
      <left style="medium">
        <color rgb="FF00B0F0"/>
      </left>
      <right/>
      <top/>
      <bottom style="medium">
        <color indexed="64"/>
      </bottom>
      <diagonal/>
    </border>
    <border>
      <left/>
      <right style="medium">
        <color rgb="FF00B0F0"/>
      </right>
      <top style="medium">
        <color indexed="64"/>
      </top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/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44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21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1" xfId="5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6" fillId="0" borderId="2" xfId="5" applyFont="1" applyBorder="1" applyAlignment="1">
      <alignment horizontal="center" vertical="center" wrapText="1"/>
    </xf>
    <xf numFmtId="0" fontId="16" fillId="2" borderId="3" xfId="1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6" fillId="0" borderId="4" xfId="5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/>
    <xf numFmtId="0" fontId="1" fillId="0" borderId="5" xfId="0" applyFont="1" applyBorder="1" applyAlignment="1">
      <alignment horizontal="center" vertical="center"/>
    </xf>
    <xf numFmtId="0" fontId="16" fillId="2" borderId="7" xfId="1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horizontal="right" vertical="center" indent="1"/>
    </xf>
    <xf numFmtId="165" fontId="3" fillId="3" borderId="11" xfId="0" applyNumberFormat="1" applyFont="1" applyFill="1" applyBorder="1" applyAlignment="1">
      <alignment horizontal="right" vertical="center" indent="1"/>
    </xf>
    <xf numFmtId="0" fontId="16" fillId="0" borderId="3" xfId="5" applyFont="1" applyBorder="1" applyAlignment="1">
      <alignment horizontal="center" vertical="center" wrapText="1"/>
    </xf>
    <xf numFmtId="0" fontId="16" fillId="0" borderId="7" xfId="5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16" fillId="2" borderId="13" xfId="1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8" applyFont="1" applyAlignment="1">
      <alignment horizontal="center" vertical="center"/>
    </xf>
    <xf numFmtId="0" fontId="20" fillId="0" borderId="0" xfId="8" applyFont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165" fontId="3" fillId="3" borderId="15" xfId="0" applyNumberFormat="1" applyFont="1" applyFill="1" applyBorder="1" applyAlignment="1">
      <alignment horizontal="right" vertical="center" indent="1"/>
    </xf>
    <xf numFmtId="0" fontId="3" fillId="0" borderId="14" xfId="0" applyFont="1" applyBorder="1" applyAlignment="1">
      <alignment horizontal="center" vertical="center"/>
    </xf>
    <xf numFmtId="165" fontId="3" fillId="0" borderId="15" xfId="0" applyNumberFormat="1" applyFont="1" applyBorder="1" applyAlignment="1">
      <alignment horizontal="right" vertical="center" indent="1"/>
    </xf>
    <xf numFmtId="0" fontId="3" fillId="0" borderId="9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right" vertical="center" indent="1"/>
    </xf>
    <xf numFmtId="165" fontId="3" fillId="0" borderId="16" xfId="0" applyNumberFormat="1" applyFont="1" applyBorder="1" applyAlignment="1">
      <alignment horizontal="right" vertical="center" indent="1"/>
    </xf>
    <xf numFmtId="165" fontId="3" fillId="3" borderId="17" xfId="0" applyNumberFormat="1" applyFont="1" applyFill="1" applyBorder="1" applyAlignment="1">
      <alignment horizontal="right" vertical="center" indent="1"/>
    </xf>
    <xf numFmtId="0" fontId="3" fillId="0" borderId="18" xfId="0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5" fontId="3" fillId="3" borderId="20" xfId="0" applyNumberFormat="1" applyFont="1" applyFill="1" applyBorder="1" applyAlignment="1">
      <alignment horizontal="right" vertical="center" indent="1"/>
    </xf>
    <xf numFmtId="165" fontId="3" fillId="3" borderId="21" xfId="0" applyNumberFormat="1" applyFont="1" applyFill="1" applyBorder="1" applyAlignment="1">
      <alignment horizontal="right" vertical="center" indent="1"/>
    </xf>
    <xf numFmtId="0" fontId="1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6" fillId="0" borderId="23" xfId="5" applyFont="1" applyBorder="1" applyAlignment="1">
      <alignment horizontal="center" vertical="center" wrapText="1"/>
    </xf>
    <xf numFmtId="0" fontId="16" fillId="0" borderId="24" xfId="5" applyFont="1" applyBorder="1" applyAlignment="1">
      <alignment horizontal="center" vertical="center" wrapText="1"/>
    </xf>
    <xf numFmtId="0" fontId="22" fillId="0" borderId="0" xfId="0" applyFont="1" applyAlignment="1">
      <alignment horizontal="centerContinuous" vertical="center"/>
    </xf>
    <xf numFmtId="0" fontId="16" fillId="2" borderId="3" xfId="1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Continuous" vertical="center"/>
    </xf>
    <xf numFmtId="0" fontId="16" fillId="4" borderId="7" xfId="0" applyFont="1" applyFill="1" applyBorder="1" applyAlignment="1">
      <alignment horizontal="centerContinuous" vertical="center"/>
    </xf>
    <xf numFmtId="0" fontId="16" fillId="4" borderId="26" xfId="0" applyFont="1" applyFill="1" applyBorder="1" applyAlignment="1">
      <alignment horizontal="centerContinuous" vertical="center"/>
    </xf>
    <xf numFmtId="0" fontId="16" fillId="0" borderId="26" xfId="10" applyFont="1" applyBorder="1" applyAlignment="1">
      <alignment horizontal="centerContinuous" vertical="center" wrapText="1"/>
    </xf>
    <xf numFmtId="0" fontId="16" fillId="0" borderId="25" xfId="10" applyFont="1" applyBorder="1" applyAlignment="1">
      <alignment horizontal="centerContinuous" vertical="center" wrapText="1"/>
    </xf>
    <xf numFmtId="0" fontId="16" fillId="0" borderId="26" xfId="10" applyFont="1" applyBorder="1" applyAlignment="1">
      <alignment horizontal="centerContinuous" vertical="center"/>
    </xf>
    <xf numFmtId="0" fontId="16" fillId="0" borderId="25" xfId="10" applyFont="1" applyBorder="1" applyAlignment="1">
      <alignment horizontal="centerContinuous" vertical="center"/>
    </xf>
    <xf numFmtId="0" fontId="16" fillId="0" borderId="7" xfId="10" applyFont="1" applyBorder="1" applyAlignment="1">
      <alignment horizontal="centerContinuous" vertical="center"/>
    </xf>
    <xf numFmtId="0" fontId="16" fillId="0" borderId="7" xfId="10" applyFont="1" applyBorder="1" applyAlignment="1">
      <alignment horizontal="centerContinuous" vertical="center" wrapText="1"/>
    </xf>
    <xf numFmtId="165" fontId="1" fillId="0" borderId="27" xfId="0" applyNumberFormat="1" applyFont="1" applyBorder="1" applyAlignment="1">
      <alignment horizontal="centerContinuous" vertical="center"/>
    </xf>
    <xf numFmtId="165" fontId="1" fillId="0" borderId="5" xfId="0" applyNumberFormat="1" applyFont="1" applyBorder="1" applyAlignment="1">
      <alignment horizontal="centerContinuous" vertical="center"/>
    </xf>
    <xf numFmtId="165" fontId="1" fillId="0" borderId="28" xfId="0" applyNumberFormat="1" applyFont="1" applyBorder="1" applyAlignment="1">
      <alignment horizontal="centerContinuous" vertical="center"/>
    </xf>
    <xf numFmtId="165" fontId="1" fillId="0" borderId="6" xfId="0" applyNumberFormat="1" applyFont="1" applyBorder="1" applyAlignment="1">
      <alignment horizontal="centerContinuous" vertical="center"/>
    </xf>
    <xf numFmtId="165" fontId="1" fillId="0" borderId="27" xfId="0" applyNumberFormat="1" applyFont="1" applyBorder="1" applyAlignment="1">
      <alignment horizontal="centerContinuous" vertical="center" wrapText="1"/>
    </xf>
    <xf numFmtId="165" fontId="15" fillId="0" borderId="28" xfId="0" applyNumberFormat="1" applyFont="1" applyBorder="1" applyAlignment="1">
      <alignment horizontal="centerContinuous" vertical="center"/>
    </xf>
    <xf numFmtId="165" fontId="15" fillId="0" borderId="6" xfId="0" applyNumberFormat="1" applyFont="1" applyBorder="1" applyAlignment="1">
      <alignment horizontal="centerContinuous" vertical="center"/>
    </xf>
    <xf numFmtId="165" fontId="1" fillId="0" borderId="5" xfId="0" applyNumberFormat="1" applyFont="1" applyBorder="1" applyAlignment="1">
      <alignment horizontal="centerContinuous" vertical="center" wrapText="1"/>
    </xf>
    <xf numFmtId="165" fontId="1" fillId="0" borderId="28" xfId="0" applyNumberFormat="1" applyFont="1" applyBorder="1" applyAlignment="1">
      <alignment horizontal="centerContinuous" vertical="center" wrapText="1"/>
    </xf>
    <xf numFmtId="165" fontId="1" fillId="0" borderId="6" xfId="0" applyNumberFormat="1" applyFont="1" applyBorder="1" applyAlignment="1">
      <alignment horizontal="centerContinuous" vertical="center" wrapText="1"/>
    </xf>
    <xf numFmtId="0" fontId="16" fillId="2" borderId="26" xfId="1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Continuous" vertical="center"/>
    </xf>
    <xf numFmtId="165" fontId="1" fillId="0" borderId="32" xfId="0" applyNumberFormat="1" applyFont="1" applyBorder="1" applyAlignment="1">
      <alignment horizontal="centerContinuous" vertical="center"/>
    </xf>
    <xf numFmtId="0" fontId="16" fillId="0" borderId="29" xfId="10" applyFont="1" applyBorder="1" applyAlignment="1">
      <alignment horizontal="centerContinuous" vertical="center" wrapText="1"/>
    </xf>
    <xf numFmtId="0" fontId="16" fillId="0" borderId="30" xfId="10" applyFont="1" applyBorder="1" applyAlignment="1">
      <alignment horizontal="centerContinuous" vertical="center" wrapText="1"/>
    </xf>
    <xf numFmtId="0" fontId="16" fillId="0" borderId="33" xfId="10" applyFont="1" applyBorder="1" applyAlignment="1">
      <alignment horizontal="centerContinuous" vertical="center" wrapText="1"/>
    </xf>
    <xf numFmtId="0" fontId="16" fillId="0" borderId="33" xfId="10" applyFont="1" applyBorder="1" applyAlignment="1">
      <alignment horizontal="centerContinuous" vertical="center"/>
    </xf>
    <xf numFmtId="0" fontId="16" fillId="4" borderId="26" xfId="0" applyFont="1" applyFill="1" applyBorder="1" applyAlignment="1">
      <alignment vertical="center"/>
    </xf>
    <xf numFmtId="0" fontId="16" fillId="4" borderId="7" xfId="0" applyFont="1" applyFill="1" applyBorder="1" applyAlignment="1">
      <alignment vertical="center"/>
    </xf>
    <xf numFmtId="0" fontId="16" fillId="4" borderId="25" xfId="0" applyFont="1" applyFill="1" applyBorder="1" applyAlignment="1">
      <alignment vertical="center"/>
    </xf>
    <xf numFmtId="0" fontId="16" fillId="4" borderId="7" xfId="10" applyFont="1" applyFill="1" applyBorder="1" applyAlignment="1">
      <alignment horizontal="centerContinuous" vertical="center" wrapText="1"/>
    </xf>
    <xf numFmtId="0" fontId="16" fillId="0" borderId="26" xfId="0" applyFont="1" applyBorder="1" applyAlignment="1">
      <alignment horizontal="centerContinuous" vertical="center" wrapText="1"/>
    </xf>
    <xf numFmtId="0" fontId="16" fillId="0" borderId="7" xfId="0" applyFont="1" applyBorder="1" applyAlignment="1">
      <alignment horizontal="centerContinuous" vertical="center" wrapText="1"/>
    </xf>
    <xf numFmtId="0" fontId="16" fillId="4" borderId="26" xfId="10" applyFont="1" applyFill="1" applyBorder="1" applyAlignment="1">
      <alignment horizontal="centerContinuous" vertical="center" wrapText="1"/>
    </xf>
    <xf numFmtId="0" fontId="16" fillId="4" borderId="7" xfId="10" applyFont="1" applyFill="1" applyBorder="1" applyAlignment="1">
      <alignment horizontal="centerContinuous" vertical="center"/>
    </xf>
    <xf numFmtId="0" fontId="16" fillId="4" borderId="26" xfId="10" applyFont="1" applyFill="1" applyBorder="1" applyAlignment="1">
      <alignment horizontal="centerContinuous" vertical="center"/>
    </xf>
    <xf numFmtId="0" fontId="16" fillId="4" borderId="25" xfId="10" applyFont="1" applyFill="1" applyBorder="1" applyAlignment="1">
      <alignment horizontal="centerContinuous" vertical="center"/>
    </xf>
    <xf numFmtId="0" fontId="8" fillId="0" borderId="0" xfId="18" applyFont="1" applyAlignment="1">
      <alignment horizontal="centerContinuous" vertical="center"/>
    </xf>
    <xf numFmtId="0" fontId="1" fillId="0" borderId="0" xfId="18" applyFont="1" applyAlignment="1">
      <alignment horizontal="center" vertical="center"/>
    </xf>
    <xf numFmtId="0" fontId="8" fillId="0" borderId="0" xfId="18" applyFont="1" applyAlignment="1">
      <alignment vertical="center"/>
    </xf>
    <xf numFmtId="0" fontId="9" fillId="0" borderId="0" xfId="18" applyFont="1" applyAlignment="1">
      <alignment horizontal="center" vertical="center" wrapText="1"/>
    </xf>
    <xf numFmtId="0" fontId="9" fillId="0" borderId="0" xfId="18" applyFont="1" applyAlignment="1">
      <alignment horizontal="center" vertical="center"/>
    </xf>
    <xf numFmtId="44" fontId="9" fillId="0" borderId="0" xfId="18" applyNumberFormat="1" applyFont="1" applyAlignment="1">
      <alignment horizontal="center" vertical="center" wrapText="1"/>
    </xf>
    <xf numFmtId="165" fontId="23" fillId="0" borderId="0" xfId="18" applyNumberFormat="1" applyFont="1" applyAlignment="1">
      <alignment horizontal="center" vertical="center"/>
    </xf>
    <xf numFmtId="167" fontId="23" fillId="0" borderId="0" xfId="18" applyNumberFormat="1" applyFont="1" applyAlignment="1">
      <alignment horizontal="center" vertical="center"/>
    </xf>
    <xf numFmtId="0" fontId="18" fillId="0" borderId="0" xfId="18" applyFont="1" applyAlignment="1">
      <alignment horizontal="center" vertical="center"/>
    </xf>
    <xf numFmtId="0" fontId="12" fillId="0" borderId="0" xfId="18" applyFont="1" applyAlignment="1">
      <alignment horizontal="center" vertical="center" wrapText="1"/>
    </xf>
    <xf numFmtId="165" fontId="10" fillId="0" borderId="0" xfId="19" applyNumberFormat="1" applyFont="1" applyAlignment="1">
      <alignment horizontal="center" vertical="center"/>
    </xf>
    <xf numFmtId="44" fontId="12" fillId="0" borderId="0" xfId="18" applyNumberFormat="1" applyFont="1" applyAlignment="1">
      <alignment horizontal="center" vertical="center" wrapText="1"/>
    </xf>
    <xf numFmtId="0" fontId="19" fillId="0" borderId="0" xfId="18" applyFont="1" applyAlignment="1">
      <alignment horizontal="center" vertical="center" wrapText="1"/>
    </xf>
    <xf numFmtId="164" fontId="21" fillId="0" borderId="0" xfId="16" applyNumberFormat="1" applyFont="1" applyBorder="1" applyAlignment="1">
      <alignment horizontal="center"/>
    </xf>
    <xf numFmtId="0" fontId="11" fillId="0" borderId="0" xfId="18" applyFont="1" applyAlignment="1">
      <alignment horizontal="center" vertical="center" wrapText="1"/>
    </xf>
    <xf numFmtId="164" fontId="10" fillId="0" borderId="0" xfId="16" applyNumberFormat="1" applyFont="1" applyAlignment="1">
      <alignment horizontal="right" vertical="center" wrapText="1"/>
    </xf>
    <xf numFmtId="0" fontId="9" fillId="0" borderId="0" xfId="18" quotePrefix="1" applyFont="1" applyAlignment="1">
      <alignment horizontal="center" vertical="center" wrapText="1"/>
    </xf>
    <xf numFmtId="0" fontId="13" fillId="0" borderId="0" xfId="18" applyFont="1" applyAlignment="1">
      <alignment horizontal="center" vertical="center"/>
    </xf>
    <xf numFmtId="2" fontId="19" fillId="0" borderId="0" xfId="18" quotePrefix="1" applyNumberFormat="1" applyFont="1" applyAlignment="1">
      <alignment horizontal="right" vertical="center" wrapText="1"/>
    </xf>
    <xf numFmtId="2" fontId="19" fillId="0" borderId="0" xfId="1" quotePrefix="1" applyNumberFormat="1" applyFont="1" applyAlignment="1">
      <alignment horizontal="right" vertical="center"/>
    </xf>
    <xf numFmtId="165" fontId="19" fillId="0" borderId="0" xfId="18" quotePrefix="1" applyNumberFormat="1" applyFont="1" applyAlignment="1">
      <alignment horizontal="right" vertical="center"/>
    </xf>
    <xf numFmtId="2" fontId="10" fillId="0" borderId="0" xfId="18" quotePrefix="1" applyNumberFormat="1" applyFont="1" applyAlignment="1">
      <alignment horizontal="right" vertical="center" wrapText="1"/>
    </xf>
    <xf numFmtId="2" fontId="10" fillId="0" borderId="0" xfId="1" quotePrefix="1" applyNumberFormat="1" applyFont="1" applyAlignment="1">
      <alignment horizontal="right" vertical="center"/>
    </xf>
    <xf numFmtId="165" fontId="10" fillId="0" borderId="0" xfId="18" quotePrefix="1" applyNumberFormat="1" applyFont="1" applyAlignment="1">
      <alignment horizontal="right" vertical="center"/>
    </xf>
    <xf numFmtId="0" fontId="1" fillId="0" borderId="0" xfId="18" applyFont="1" applyAlignment="1">
      <alignment horizontal="centerContinuous" vertical="center"/>
    </xf>
    <xf numFmtId="0" fontId="11" fillId="0" borderId="0" xfId="18" applyFont="1" applyAlignment="1">
      <alignment horizontal="center" vertical="center"/>
    </xf>
    <xf numFmtId="0" fontId="14" fillId="0" borderId="0" xfId="18" applyFont="1" applyAlignment="1">
      <alignment horizontal="center" vertical="center" wrapText="1"/>
    </xf>
    <xf numFmtId="166" fontId="1" fillId="0" borderId="0" xfId="18" applyNumberFormat="1" applyFont="1" applyAlignment="1">
      <alignment horizontal="center" vertical="center"/>
    </xf>
    <xf numFmtId="0" fontId="16" fillId="0" borderId="19" xfId="5" applyFont="1" applyBorder="1" applyAlignment="1">
      <alignment horizontal="center" vertical="center" wrapText="1"/>
    </xf>
    <xf numFmtId="0" fontId="16" fillId="0" borderId="19" xfId="5" applyFont="1" applyBorder="1" applyAlignment="1">
      <alignment horizontal="center" vertical="center"/>
    </xf>
    <xf numFmtId="165" fontId="3" fillId="0" borderId="34" xfId="0" applyNumberFormat="1" applyFont="1" applyBorder="1" applyAlignment="1">
      <alignment horizontal="center" vertical="center"/>
    </xf>
    <xf numFmtId="0" fontId="16" fillId="0" borderId="23" xfId="10" applyFont="1" applyBorder="1" applyAlignment="1">
      <alignment horizontal="center" vertical="center"/>
    </xf>
    <xf numFmtId="0" fontId="16" fillId="0" borderId="4" xfId="10" applyFont="1" applyBorder="1" applyAlignment="1">
      <alignment horizontal="center" vertical="center"/>
    </xf>
    <xf numFmtId="49" fontId="3" fillId="0" borderId="0" xfId="0" applyNumberFormat="1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165" fontId="3" fillId="3" borderId="34" xfId="0" applyNumberFormat="1" applyFont="1" applyFill="1" applyBorder="1" applyAlignment="1">
      <alignment horizontal="center" vertical="center"/>
    </xf>
    <xf numFmtId="0" fontId="16" fillId="0" borderId="23" xfId="10" applyFont="1" applyBorder="1" applyAlignment="1">
      <alignment horizontal="center" vertical="center" wrapText="1"/>
    </xf>
    <xf numFmtId="0" fontId="16" fillId="0" borderId="4" xfId="10" applyFont="1" applyBorder="1" applyAlignment="1">
      <alignment horizontal="center" vertical="center" wrapText="1"/>
    </xf>
    <xf numFmtId="0" fontId="16" fillId="0" borderId="24" xfId="10" applyFont="1" applyBorder="1" applyAlignment="1">
      <alignment horizontal="center" vertical="center" wrapText="1"/>
    </xf>
    <xf numFmtId="165" fontId="25" fillId="0" borderId="34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Continuous" vertical="center"/>
    </xf>
    <xf numFmtId="0" fontId="16" fillId="0" borderId="7" xfId="0" applyFont="1" applyBorder="1" applyAlignment="1">
      <alignment horizontal="centerContinuous" vertical="center"/>
    </xf>
    <xf numFmtId="0" fontId="27" fillId="0" borderId="0" xfId="20" applyAlignment="1">
      <alignment horizontal="center" vertical="center"/>
    </xf>
    <xf numFmtId="164" fontId="21" fillId="0" borderId="0" xfId="16" applyNumberFormat="1" applyFont="1" applyFill="1" applyBorder="1" applyAlignment="1">
      <alignment horizontal="center"/>
    </xf>
    <xf numFmtId="0" fontId="26" fillId="0" borderId="3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41" xfId="0" applyNumberFormat="1" applyFont="1" applyBorder="1" applyAlignment="1">
      <alignment horizontal="center" vertical="center" wrapText="1"/>
    </xf>
    <xf numFmtId="3" fontId="3" fillId="0" borderId="36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6" fillId="4" borderId="26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/>
    </xf>
    <xf numFmtId="165" fontId="1" fillId="0" borderId="27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165" fontId="1" fillId="0" borderId="28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0" fontId="16" fillId="0" borderId="1" xfId="5" applyFont="1" applyBorder="1" applyAlignment="1">
      <alignment horizontal="center" vertical="center" wrapText="1"/>
    </xf>
    <xf numFmtId="0" fontId="16" fillId="0" borderId="19" xfId="5" applyFont="1" applyBorder="1" applyAlignment="1">
      <alignment horizontal="center" vertical="center" wrapText="1"/>
    </xf>
    <xf numFmtId="0" fontId="16" fillId="0" borderId="13" xfId="5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6" fillId="0" borderId="26" xfId="10" applyFont="1" applyBorder="1" applyAlignment="1">
      <alignment horizontal="center" vertical="center" wrapText="1"/>
    </xf>
    <xf numFmtId="0" fontId="16" fillId="0" borderId="25" xfId="10" applyFont="1" applyBorder="1" applyAlignment="1">
      <alignment horizontal="center" vertical="center" wrapText="1"/>
    </xf>
    <xf numFmtId="0" fontId="16" fillId="0" borderId="7" xfId="10" applyFont="1" applyBorder="1" applyAlignment="1">
      <alignment horizontal="center" vertical="center" wrapText="1"/>
    </xf>
    <xf numFmtId="0" fontId="16" fillId="0" borderId="26" xfId="10" applyFont="1" applyBorder="1" applyAlignment="1">
      <alignment horizontal="center" vertical="center"/>
    </xf>
    <xf numFmtId="0" fontId="16" fillId="0" borderId="7" xfId="1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3" fontId="3" fillId="0" borderId="29" xfId="0" applyNumberFormat="1" applyFont="1" applyBorder="1" applyAlignment="1">
      <alignment horizontal="center" vertical="center" wrapText="1"/>
    </xf>
    <xf numFmtId="3" fontId="3" fillId="0" borderId="30" xfId="0" applyNumberFormat="1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6" fillId="4" borderId="26" xfId="10" applyFont="1" applyFill="1" applyBorder="1" applyAlignment="1">
      <alignment horizontal="center" vertical="center" wrapText="1"/>
    </xf>
    <xf numFmtId="0" fontId="16" fillId="4" borderId="25" xfId="10" applyFont="1" applyFill="1" applyBorder="1" applyAlignment="1">
      <alignment horizontal="center" vertical="center" wrapText="1"/>
    </xf>
    <xf numFmtId="0" fontId="16" fillId="4" borderId="7" xfId="10" applyFont="1" applyFill="1" applyBorder="1" applyAlignment="1">
      <alignment horizontal="center" vertical="center" wrapText="1"/>
    </xf>
    <xf numFmtId="165" fontId="15" fillId="0" borderId="27" xfId="0" applyNumberFormat="1" applyFont="1" applyBorder="1" applyAlignment="1">
      <alignment horizontal="center" vertical="center"/>
    </xf>
    <xf numFmtId="165" fontId="15" fillId="0" borderId="5" xfId="0" applyNumberFormat="1" applyFont="1" applyBorder="1" applyAlignment="1">
      <alignment horizontal="center" vertical="center"/>
    </xf>
    <xf numFmtId="165" fontId="15" fillId="0" borderId="28" xfId="0" applyNumberFormat="1" applyFont="1" applyBorder="1" applyAlignment="1">
      <alignment horizontal="center" vertical="center"/>
    </xf>
    <xf numFmtId="165" fontId="15" fillId="0" borderId="6" xfId="0" applyNumberFormat="1" applyFont="1" applyBorder="1" applyAlignment="1">
      <alignment horizontal="center" vertical="center"/>
    </xf>
    <xf numFmtId="0" fontId="16" fillId="0" borderId="1" xfId="5" applyFont="1" applyBorder="1" applyAlignment="1">
      <alignment horizontal="center" vertical="center"/>
    </xf>
    <xf numFmtId="0" fontId="16" fillId="0" borderId="19" xfId="5" applyFont="1" applyBorder="1" applyAlignment="1">
      <alignment horizontal="center" vertical="center"/>
    </xf>
    <xf numFmtId="0" fontId="16" fillId="0" borderId="13" xfId="5" applyFont="1" applyBorder="1" applyAlignment="1">
      <alignment horizontal="center" vertical="center"/>
    </xf>
    <xf numFmtId="0" fontId="25" fillId="0" borderId="29" xfId="0" applyFont="1" applyBorder="1" applyAlignment="1">
      <alignment horizontal="center"/>
    </xf>
    <xf numFmtId="0" fontId="25" fillId="0" borderId="30" xfId="0" applyFont="1" applyBorder="1" applyAlignment="1">
      <alignment horizontal="center"/>
    </xf>
    <xf numFmtId="165" fontId="1" fillId="0" borderId="32" xfId="0" applyNumberFormat="1" applyFont="1" applyBorder="1" applyAlignment="1">
      <alignment horizontal="center" vertical="center"/>
    </xf>
    <xf numFmtId="165" fontId="1" fillId="0" borderId="28" xfId="0" applyNumberFormat="1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165" fontId="1" fillId="0" borderId="31" xfId="0" applyNumberFormat="1" applyFont="1" applyBorder="1" applyAlignment="1">
      <alignment horizontal="center" vertical="center"/>
    </xf>
    <xf numFmtId="165" fontId="1" fillId="0" borderId="27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3" fillId="0" borderId="29" xfId="0" quotePrefix="1" applyFont="1" applyBorder="1" applyAlignment="1">
      <alignment horizontal="center" vertical="center"/>
    </xf>
    <xf numFmtId="0" fontId="3" fillId="0" borderId="30" xfId="0" quotePrefix="1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16" fillId="4" borderId="26" xfId="10" applyFont="1" applyFill="1" applyBorder="1" applyAlignment="1">
      <alignment horizontal="center" vertical="center"/>
    </xf>
    <xf numFmtId="0" fontId="16" fillId="4" borderId="7" xfId="10" applyFont="1" applyFill="1" applyBorder="1" applyAlignment="1">
      <alignment horizontal="center" vertical="center"/>
    </xf>
    <xf numFmtId="0" fontId="16" fillId="4" borderId="25" xfId="10" applyFont="1" applyFill="1" applyBorder="1" applyAlignment="1">
      <alignment horizontal="center" vertical="center"/>
    </xf>
    <xf numFmtId="0" fontId="16" fillId="0" borderId="25" xfId="1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6" fillId="4" borderId="26" xfId="5" applyFont="1" applyFill="1" applyBorder="1" applyAlignment="1">
      <alignment horizontal="center" vertical="center"/>
    </xf>
    <xf numFmtId="0" fontId="16" fillId="4" borderId="25" xfId="5" applyFont="1" applyFill="1" applyBorder="1" applyAlignment="1">
      <alignment horizontal="center" vertical="center"/>
    </xf>
    <xf numFmtId="0" fontId="16" fillId="4" borderId="7" xfId="5" applyFont="1" applyFill="1" applyBorder="1" applyAlignment="1">
      <alignment horizontal="center" vertical="center"/>
    </xf>
    <xf numFmtId="0" fontId="16" fillId="0" borderId="26" xfId="5" applyFont="1" applyBorder="1" applyAlignment="1">
      <alignment horizontal="center" vertical="center"/>
    </xf>
    <xf numFmtId="0" fontId="16" fillId="0" borderId="25" xfId="5" applyFont="1" applyBorder="1" applyAlignment="1">
      <alignment horizontal="center" vertical="center"/>
    </xf>
    <xf numFmtId="0" fontId="16" fillId="0" borderId="7" xfId="5" applyFont="1" applyBorder="1" applyAlignment="1">
      <alignment horizontal="center" vertical="center"/>
    </xf>
    <xf numFmtId="0" fontId="16" fillId="0" borderId="29" xfId="10" applyFont="1" applyBorder="1" applyAlignment="1">
      <alignment horizontal="center" vertical="center"/>
    </xf>
    <xf numFmtId="0" fontId="16" fillId="0" borderId="33" xfId="1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21">
    <cellStyle name="Comma 2" xfId="1" xr:uid="{00000000-0005-0000-0000-000001000000}"/>
    <cellStyle name="Comma 3" xfId="2" xr:uid="{00000000-0005-0000-0000-000002000000}"/>
    <cellStyle name="Currency 2" xfId="3" xr:uid="{00000000-0005-0000-0000-000004000000}"/>
    <cellStyle name="Currency 2 2" xfId="19" xr:uid="{2C7B4179-1D4E-4350-ABCB-73579CD2B562}"/>
    <cellStyle name="Currency 3" xfId="4" xr:uid="{00000000-0005-0000-0000-000005000000}"/>
    <cellStyle name="Hyperlink" xfId="20" builtinId="8"/>
    <cellStyle name="Normal" xfId="0" builtinId="0"/>
    <cellStyle name="Normal 12" xfId="5" xr:uid="{00000000-0005-0000-0000-000007000000}"/>
    <cellStyle name="Normal 12 2" xfId="6" xr:uid="{00000000-0005-0000-0000-000008000000}"/>
    <cellStyle name="Normal 13" xfId="7" xr:uid="{00000000-0005-0000-0000-000009000000}"/>
    <cellStyle name="Normal 2" xfId="8" xr:uid="{00000000-0005-0000-0000-00000A000000}"/>
    <cellStyle name="Normal 2 2" xfId="9" xr:uid="{00000000-0005-0000-0000-00000B000000}"/>
    <cellStyle name="Normal 20" xfId="18" xr:uid="{2E91A492-B883-413F-A438-8EAE0C93CF6D}"/>
    <cellStyle name="Normal 3" xfId="10" xr:uid="{00000000-0005-0000-0000-00000C000000}"/>
    <cellStyle name="Normal 3 2" xfId="11" xr:uid="{00000000-0005-0000-0000-00000D000000}"/>
    <cellStyle name="Normal 4 2" xfId="12" xr:uid="{00000000-0005-0000-0000-00000E000000}"/>
    <cellStyle name="Normal 4 2 2" xfId="13" xr:uid="{00000000-0005-0000-0000-00000F000000}"/>
    <cellStyle name="Normal 4 3" xfId="14" xr:uid="{00000000-0005-0000-0000-000010000000}"/>
    <cellStyle name="Normal 4 3 2" xfId="15" xr:uid="{00000000-0005-0000-0000-000011000000}"/>
    <cellStyle name="Percent 2" xfId="16" xr:uid="{00000000-0005-0000-0000-000013000000}"/>
    <cellStyle name="Percent 3" xfId="17" xr:uid="{00000000-0005-0000-0000-000014000000}"/>
  </cellStyles>
  <dxfs count="279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DAFE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tb6ftp02v\pocontractasphaltprices\Users\e103063\Desktop\2023%20HAMPO\HMAPO%202023%20Pick%20Up%20082622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tb6ftp02v\pocontractasphaltprices\Users\E101442\Documents\Excel\Asphalt%20Laydown%202022\HMAPO%202022%20Laydown%2002082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okUp Tables"/>
      <sheetName val="Instructions"/>
      <sheetName val="Basic Price Adjustment"/>
      <sheetName val="Data"/>
      <sheetName val="Sheet1"/>
      <sheetName val="Order Details"/>
      <sheetName val="Vendor Totals"/>
      <sheetName val="Order Summary"/>
      <sheetName val="Intermediate DB"/>
      <sheetName val="DATABASE"/>
      <sheetName val="PJ-101"/>
      <sheetName val="FIELD"/>
      <sheetName val="MAP"/>
    </sheetNames>
    <sheetDataSet>
      <sheetData sheetId="0">
        <row r="3">
          <cell r="H3" t="str">
            <v>Barbour</v>
          </cell>
          <cell r="I3">
            <v>1</v>
          </cell>
        </row>
        <row r="4">
          <cell r="H4" t="str">
            <v>Berkeley</v>
          </cell>
          <cell r="I4">
            <v>2</v>
          </cell>
        </row>
        <row r="5">
          <cell r="H5" t="str">
            <v>Boone</v>
          </cell>
          <cell r="I5">
            <v>3</v>
          </cell>
        </row>
        <row r="6">
          <cell r="H6" t="str">
            <v>Braxton</v>
          </cell>
          <cell r="I6">
            <v>4</v>
          </cell>
        </row>
        <row r="7">
          <cell r="H7" t="str">
            <v>Brooke</v>
          </cell>
          <cell r="I7">
            <v>5</v>
          </cell>
        </row>
        <row r="8">
          <cell r="H8" t="str">
            <v>Cabell</v>
          </cell>
          <cell r="I8">
            <v>6</v>
          </cell>
        </row>
        <row r="9">
          <cell r="H9" t="str">
            <v>Calhoun</v>
          </cell>
          <cell r="I9">
            <v>7</v>
          </cell>
        </row>
        <row r="10">
          <cell r="H10" t="str">
            <v>Clay</v>
          </cell>
          <cell r="I10">
            <v>8</v>
          </cell>
        </row>
        <row r="11">
          <cell r="H11" t="str">
            <v>Doddridge</v>
          </cell>
          <cell r="I11">
            <v>9</v>
          </cell>
        </row>
        <row r="12">
          <cell r="H12" t="str">
            <v>Fayette</v>
          </cell>
          <cell r="I12">
            <v>10</v>
          </cell>
        </row>
        <row r="13">
          <cell r="H13" t="str">
            <v>Gilmer</v>
          </cell>
          <cell r="I13">
            <v>11</v>
          </cell>
        </row>
        <row r="14">
          <cell r="H14" t="str">
            <v>Grant</v>
          </cell>
          <cell r="I14">
            <v>12</v>
          </cell>
        </row>
        <row r="15">
          <cell r="H15" t="str">
            <v>Greenbrier</v>
          </cell>
          <cell r="I15">
            <v>13</v>
          </cell>
          <cell r="Q15" t="str">
            <v>Vendor A</v>
          </cell>
        </row>
        <row r="16">
          <cell r="H16" t="str">
            <v>Hampshire</v>
          </cell>
          <cell r="I16">
            <v>14</v>
          </cell>
          <cell r="Q16" t="str">
            <v>Vendor B</v>
          </cell>
        </row>
        <row r="17">
          <cell r="H17" t="str">
            <v>Hancock</v>
          </cell>
          <cell r="I17">
            <v>15</v>
          </cell>
          <cell r="Q17" t="str">
            <v>Vendor C</v>
          </cell>
        </row>
        <row r="18">
          <cell r="H18" t="str">
            <v>Hardy</v>
          </cell>
          <cell r="I18">
            <v>16</v>
          </cell>
          <cell r="Q18" t="str">
            <v>Vendor D</v>
          </cell>
        </row>
        <row r="19">
          <cell r="H19" t="str">
            <v>Harrison</v>
          </cell>
          <cell r="I19">
            <v>17</v>
          </cell>
          <cell r="Q19" t="str">
            <v>Vendor E</v>
          </cell>
        </row>
        <row r="20">
          <cell r="H20" t="str">
            <v>Jackson</v>
          </cell>
          <cell r="I20">
            <v>18</v>
          </cell>
          <cell r="Q20" t="str">
            <v>Vendor F</v>
          </cell>
        </row>
        <row r="21">
          <cell r="H21" t="str">
            <v>Jefferson</v>
          </cell>
          <cell r="I21">
            <v>19</v>
          </cell>
          <cell r="Q21" t="str">
            <v>Vendor G</v>
          </cell>
        </row>
        <row r="22">
          <cell r="H22" t="str">
            <v>Kanawha</v>
          </cell>
          <cell r="I22">
            <v>20</v>
          </cell>
          <cell r="Q22" t="str">
            <v>Vendor H</v>
          </cell>
        </row>
        <row r="23">
          <cell r="H23" t="str">
            <v>Lewis</v>
          </cell>
          <cell r="I23">
            <v>21</v>
          </cell>
          <cell r="Q23" t="str">
            <v>Vendor I</v>
          </cell>
        </row>
        <row r="24">
          <cell r="H24" t="str">
            <v>Lincoln</v>
          </cell>
          <cell r="I24">
            <v>22</v>
          </cell>
          <cell r="Q24" t="str">
            <v>Vendor J</v>
          </cell>
        </row>
        <row r="25">
          <cell r="H25" t="str">
            <v>Logan</v>
          </cell>
          <cell r="I25">
            <v>23</v>
          </cell>
          <cell r="Q25" t="str">
            <v>Vendor K</v>
          </cell>
        </row>
        <row r="26">
          <cell r="H26" t="str">
            <v>McDowell</v>
          </cell>
          <cell r="I26">
            <v>24</v>
          </cell>
          <cell r="Q26" t="str">
            <v>Vendor L</v>
          </cell>
        </row>
        <row r="27">
          <cell r="H27" t="str">
            <v>Marion</v>
          </cell>
          <cell r="I27">
            <v>25</v>
          </cell>
          <cell r="Q27" t="str">
            <v>Vendor M</v>
          </cell>
        </row>
        <row r="28">
          <cell r="H28" t="str">
            <v>Marshall</v>
          </cell>
          <cell r="I28">
            <v>26</v>
          </cell>
          <cell r="Q28" t="str">
            <v>Vendor N</v>
          </cell>
        </row>
        <row r="29">
          <cell r="H29" t="str">
            <v>Mason</v>
          </cell>
          <cell r="I29">
            <v>27</v>
          </cell>
          <cell r="Q29" t="str">
            <v>Vendor O</v>
          </cell>
        </row>
        <row r="30">
          <cell r="H30" t="str">
            <v>Mercer</v>
          </cell>
          <cell r="I30">
            <v>28</v>
          </cell>
          <cell r="Q30" t="str">
            <v>Vendor P</v>
          </cell>
        </row>
        <row r="31">
          <cell r="H31" t="str">
            <v>Mineral</v>
          </cell>
          <cell r="I31">
            <v>29</v>
          </cell>
          <cell r="Q31" t="str">
            <v>Vendor Q</v>
          </cell>
        </row>
        <row r="32">
          <cell r="H32" t="str">
            <v>Mingo</v>
          </cell>
          <cell r="I32">
            <v>30</v>
          </cell>
        </row>
        <row r="33">
          <cell r="H33" t="str">
            <v>Monongalia</v>
          </cell>
          <cell r="I33">
            <v>31</v>
          </cell>
        </row>
        <row r="34">
          <cell r="H34" t="str">
            <v>Monroe</v>
          </cell>
          <cell r="I34">
            <v>32</v>
          </cell>
        </row>
        <row r="35">
          <cell r="H35" t="str">
            <v>Morgan</v>
          </cell>
          <cell r="I35">
            <v>33</v>
          </cell>
        </row>
        <row r="36">
          <cell r="H36" t="str">
            <v>Nicholas</v>
          </cell>
          <cell r="I36">
            <v>34</v>
          </cell>
        </row>
        <row r="37">
          <cell r="H37" t="str">
            <v>Ohio</v>
          </cell>
          <cell r="I37">
            <v>35</v>
          </cell>
        </row>
        <row r="38">
          <cell r="H38" t="str">
            <v>Pendleton</v>
          </cell>
          <cell r="I38">
            <v>36</v>
          </cell>
        </row>
        <row r="39">
          <cell r="H39" t="str">
            <v>Pleasants</v>
          </cell>
          <cell r="I39">
            <v>37</v>
          </cell>
        </row>
        <row r="40">
          <cell r="H40" t="str">
            <v>Pocahontas</v>
          </cell>
          <cell r="I40">
            <v>38</v>
          </cell>
        </row>
        <row r="41">
          <cell r="H41" t="str">
            <v>Preston</v>
          </cell>
          <cell r="I41">
            <v>39</v>
          </cell>
        </row>
        <row r="42">
          <cell r="H42" t="str">
            <v>Putnam</v>
          </cell>
          <cell r="I42">
            <v>40</v>
          </cell>
        </row>
        <row r="43">
          <cell r="H43" t="str">
            <v>Raleigh</v>
          </cell>
          <cell r="I43">
            <v>41</v>
          </cell>
        </row>
        <row r="44">
          <cell r="H44" t="str">
            <v>Randolph</v>
          </cell>
          <cell r="I44">
            <v>42</v>
          </cell>
        </row>
        <row r="45">
          <cell r="H45" t="str">
            <v>Ritchie</v>
          </cell>
          <cell r="I45">
            <v>43</v>
          </cell>
        </row>
        <row r="46">
          <cell r="H46" t="str">
            <v>Roane</v>
          </cell>
          <cell r="I46">
            <v>44</v>
          </cell>
        </row>
        <row r="47">
          <cell r="H47" t="str">
            <v>Summers</v>
          </cell>
          <cell r="I47">
            <v>45</v>
          </cell>
        </row>
        <row r="48">
          <cell r="H48" t="str">
            <v>Taylor</v>
          </cell>
          <cell r="I48">
            <v>46</v>
          </cell>
        </row>
        <row r="49">
          <cell r="H49" t="str">
            <v>Tucker</v>
          </cell>
          <cell r="I49">
            <v>47</v>
          </cell>
        </row>
        <row r="50">
          <cell r="H50" t="str">
            <v>Tyler</v>
          </cell>
          <cell r="I50">
            <v>48</v>
          </cell>
        </row>
        <row r="51">
          <cell r="H51" t="str">
            <v>Upshur</v>
          </cell>
          <cell r="I51">
            <v>49</v>
          </cell>
        </row>
        <row r="52">
          <cell r="H52" t="str">
            <v>Wayne</v>
          </cell>
          <cell r="I52">
            <v>50</v>
          </cell>
        </row>
        <row r="53">
          <cell r="H53" t="str">
            <v>Webster</v>
          </cell>
          <cell r="I53">
            <v>51</v>
          </cell>
        </row>
        <row r="54">
          <cell r="H54" t="str">
            <v>Wetzel</v>
          </cell>
          <cell r="I54">
            <v>52</v>
          </cell>
        </row>
        <row r="55">
          <cell r="H55" t="str">
            <v>Wirt</v>
          </cell>
          <cell r="I55">
            <v>53</v>
          </cell>
        </row>
        <row r="56">
          <cell r="H56" t="str">
            <v>Wood</v>
          </cell>
          <cell r="I56">
            <v>54</v>
          </cell>
        </row>
        <row r="57">
          <cell r="H57" t="str">
            <v>Wyoming</v>
          </cell>
          <cell r="I57">
            <v>55</v>
          </cell>
        </row>
      </sheetData>
      <sheetData sheetId="1"/>
      <sheetData sheetId="2">
        <row r="33">
          <cell r="E33">
            <v>9.32</v>
          </cell>
        </row>
      </sheetData>
      <sheetData sheetId="3">
        <row r="148">
          <cell r="J148" t="str">
            <v>Barbour</v>
          </cell>
          <cell r="K148" t="str">
            <v>01</v>
          </cell>
          <cell r="L148" t="str">
            <v>07</v>
          </cell>
        </row>
        <row r="149">
          <cell r="J149" t="str">
            <v>Berkeley</v>
          </cell>
          <cell r="K149" t="str">
            <v>02</v>
          </cell>
          <cell r="L149" t="str">
            <v>05</v>
          </cell>
        </row>
        <row r="150">
          <cell r="J150" t="str">
            <v>Boone</v>
          </cell>
          <cell r="K150" t="str">
            <v>03</v>
          </cell>
          <cell r="L150" t="str">
            <v>01</v>
          </cell>
          <cell r="O150" t="str">
            <v>I</v>
          </cell>
        </row>
        <row r="151">
          <cell r="J151" t="str">
            <v>Braxton</v>
          </cell>
          <cell r="K151" t="str">
            <v>04</v>
          </cell>
          <cell r="L151" t="str">
            <v>07</v>
          </cell>
          <cell r="O151" t="str">
            <v>US</v>
          </cell>
        </row>
        <row r="152">
          <cell r="J152" t="str">
            <v>Brooke</v>
          </cell>
          <cell r="K152" t="str">
            <v>05</v>
          </cell>
          <cell r="L152" t="str">
            <v>06</v>
          </cell>
          <cell r="O152" t="str">
            <v>WV</v>
          </cell>
        </row>
        <row r="153">
          <cell r="J153" t="str">
            <v>Cabell</v>
          </cell>
          <cell r="K153" t="str">
            <v>06</v>
          </cell>
          <cell r="L153" t="str">
            <v>02</v>
          </cell>
          <cell r="O153" t="str">
            <v>CO</v>
          </cell>
        </row>
        <row r="154">
          <cell r="J154" t="str">
            <v>Calhoun</v>
          </cell>
          <cell r="K154" t="str">
            <v>07</v>
          </cell>
          <cell r="L154" t="str">
            <v>03</v>
          </cell>
          <cell r="O154" t="str">
            <v>PF</v>
          </cell>
        </row>
        <row r="155">
          <cell r="J155" t="str">
            <v>Clay</v>
          </cell>
          <cell r="K155" t="str">
            <v>08</v>
          </cell>
          <cell r="L155" t="str">
            <v>01</v>
          </cell>
          <cell r="O155" t="str">
            <v>HA</v>
          </cell>
        </row>
        <row r="156">
          <cell r="J156" t="str">
            <v>Doddridge</v>
          </cell>
          <cell r="K156" t="str">
            <v>09</v>
          </cell>
          <cell r="L156" t="str">
            <v>04</v>
          </cell>
        </row>
        <row r="157">
          <cell r="J157" t="str">
            <v>Fayette</v>
          </cell>
          <cell r="K157" t="str">
            <v>10</v>
          </cell>
          <cell r="L157" t="str">
            <v>09</v>
          </cell>
        </row>
        <row r="158">
          <cell r="J158" t="str">
            <v>Gilmer</v>
          </cell>
          <cell r="K158" t="str">
            <v>11</v>
          </cell>
          <cell r="L158" t="str">
            <v>07</v>
          </cell>
        </row>
        <row r="159">
          <cell r="J159" t="str">
            <v>Grant</v>
          </cell>
          <cell r="K159" t="str">
            <v>12</v>
          </cell>
          <cell r="L159" t="str">
            <v>05</v>
          </cell>
        </row>
        <row r="160">
          <cell r="J160" t="str">
            <v>Greenbrier</v>
          </cell>
          <cell r="K160" t="str">
            <v>13</v>
          </cell>
          <cell r="L160" t="str">
            <v>09</v>
          </cell>
        </row>
        <row r="161">
          <cell r="J161" t="str">
            <v>Hampshire</v>
          </cell>
          <cell r="K161" t="str">
            <v>14</v>
          </cell>
          <cell r="L161" t="str">
            <v>05</v>
          </cell>
        </row>
        <row r="162">
          <cell r="J162" t="str">
            <v>Hancock</v>
          </cell>
          <cell r="K162" t="str">
            <v>15</v>
          </cell>
          <cell r="L162" t="str">
            <v>06</v>
          </cell>
        </row>
        <row r="163">
          <cell r="J163" t="str">
            <v>Hardy</v>
          </cell>
          <cell r="K163" t="str">
            <v>16</v>
          </cell>
          <cell r="L163" t="str">
            <v>05</v>
          </cell>
        </row>
        <row r="164">
          <cell r="J164" t="str">
            <v>Harrison</v>
          </cell>
          <cell r="K164" t="str">
            <v>17</v>
          </cell>
          <cell r="L164" t="str">
            <v>04</v>
          </cell>
        </row>
        <row r="165">
          <cell r="J165" t="str">
            <v>Jackson</v>
          </cell>
          <cell r="K165" t="str">
            <v>18</v>
          </cell>
          <cell r="L165" t="str">
            <v>03</v>
          </cell>
        </row>
        <row r="166">
          <cell r="J166" t="str">
            <v>Jefferson</v>
          </cell>
          <cell r="K166" t="str">
            <v>19</v>
          </cell>
          <cell r="L166" t="str">
            <v>05</v>
          </cell>
        </row>
        <row r="167">
          <cell r="J167" t="str">
            <v>Kanawha</v>
          </cell>
          <cell r="K167" t="str">
            <v>20</v>
          </cell>
          <cell r="L167" t="str">
            <v>01</v>
          </cell>
        </row>
        <row r="168">
          <cell r="J168" t="str">
            <v>Lewis</v>
          </cell>
          <cell r="K168" t="str">
            <v>21</v>
          </cell>
          <cell r="L168" t="str">
            <v>07</v>
          </cell>
        </row>
        <row r="169">
          <cell r="J169" t="str">
            <v>Lincoln</v>
          </cell>
          <cell r="K169" t="str">
            <v>22</v>
          </cell>
          <cell r="L169" t="str">
            <v>02</v>
          </cell>
        </row>
        <row r="170">
          <cell r="J170" t="str">
            <v>Logan</v>
          </cell>
          <cell r="K170" t="str">
            <v>23</v>
          </cell>
          <cell r="L170" t="str">
            <v>02</v>
          </cell>
        </row>
        <row r="171">
          <cell r="J171" t="str">
            <v>McDowell</v>
          </cell>
          <cell r="K171" t="str">
            <v>24</v>
          </cell>
          <cell r="L171" t="str">
            <v>10</v>
          </cell>
        </row>
        <row r="172">
          <cell r="J172" t="str">
            <v>Marion</v>
          </cell>
          <cell r="K172" t="str">
            <v>25</v>
          </cell>
          <cell r="L172" t="str">
            <v>04</v>
          </cell>
        </row>
        <row r="173">
          <cell r="J173" t="str">
            <v>Marshall</v>
          </cell>
          <cell r="K173" t="str">
            <v>26</v>
          </cell>
          <cell r="L173" t="str">
            <v>06</v>
          </cell>
        </row>
        <row r="174">
          <cell r="J174" t="str">
            <v>Mason</v>
          </cell>
          <cell r="K174" t="str">
            <v>27</v>
          </cell>
          <cell r="L174" t="str">
            <v>01</v>
          </cell>
        </row>
        <row r="175">
          <cell r="J175" t="str">
            <v>Mercer</v>
          </cell>
          <cell r="K175" t="str">
            <v>28</v>
          </cell>
          <cell r="L175" t="str">
            <v>10</v>
          </cell>
        </row>
        <row r="176">
          <cell r="J176" t="str">
            <v>Mineral</v>
          </cell>
          <cell r="K176" t="str">
            <v>29</v>
          </cell>
          <cell r="L176" t="str">
            <v>05</v>
          </cell>
        </row>
        <row r="177">
          <cell r="J177" t="str">
            <v>Mingo</v>
          </cell>
          <cell r="K177" t="str">
            <v>30</v>
          </cell>
          <cell r="L177" t="str">
            <v>02</v>
          </cell>
        </row>
        <row r="178">
          <cell r="J178" t="str">
            <v>Monongalia</v>
          </cell>
          <cell r="K178" t="str">
            <v>31</v>
          </cell>
          <cell r="L178" t="str">
            <v>04</v>
          </cell>
        </row>
        <row r="179">
          <cell r="J179" t="str">
            <v>Monroe</v>
          </cell>
          <cell r="K179" t="str">
            <v>32</v>
          </cell>
          <cell r="L179" t="str">
            <v>09</v>
          </cell>
        </row>
        <row r="180">
          <cell r="J180" t="str">
            <v>Morgan</v>
          </cell>
          <cell r="K180" t="str">
            <v>33</v>
          </cell>
          <cell r="L180" t="str">
            <v>05</v>
          </cell>
        </row>
        <row r="181">
          <cell r="J181" t="str">
            <v>Nicholas</v>
          </cell>
          <cell r="K181" t="str">
            <v>34</v>
          </cell>
          <cell r="L181" t="str">
            <v>09</v>
          </cell>
        </row>
        <row r="182">
          <cell r="J182" t="str">
            <v>Ohio</v>
          </cell>
          <cell r="K182" t="str">
            <v>35</v>
          </cell>
          <cell r="L182" t="str">
            <v>06</v>
          </cell>
        </row>
        <row r="183">
          <cell r="J183" t="str">
            <v>Pendleton</v>
          </cell>
          <cell r="K183" t="str">
            <v>36</v>
          </cell>
          <cell r="L183" t="str">
            <v>08</v>
          </cell>
        </row>
        <row r="184">
          <cell r="J184" t="str">
            <v>Pleasants</v>
          </cell>
          <cell r="K184" t="str">
            <v>37</v>
          </cell>
          <cell r="L184" t="str">
            <v>03</v>
          </cell>
        </row>
        <row r="185">
          <cell r="J185" t="str">
            <v>Pocahontas</v>
          </cell>
          <cell r="K185" t="str">
            <v>38</v>
          </cell>
          <cell r="L185" t="str">
            <v>08</v>
          </cell>
        </row>
        <row r="186">
          <cell r="J186" t="str">
            <v>Preston</v>
          </cell>
          <cell r="K186" t="str">
            <v>39</v>
          </cell>
          <cell r="L186" t="str">
            <v>04</v>
          </cell>
        </row>
        <row r="187">
          <cell r="J187" t="str">
            <v>Putnam</v>
          </cell>
          <cell r="K187" t="str">
            <v>40</v>
          </cell>
          <cell r="L187" t="str">
            <v>01</v>
          </cell>
        </row>
        <row r="188">
          <cell r="J188" t="str">
            <v>Raleigh</v>
          </cell>
          <cell r="K188" t="str">
            <v>41</v>
          </cell>
          <cell r="L188" t="str">
            <v>10</v>
          </cell>
        </row>
        <row r="189">
          <cell r="J189" t="str">
            <v>Randolph</v>
          </cell>
          <cell r="K189" t="str">
            <v>42</v>
          </cell>
          <cell r="L189" t="str">
            <v>08</v>
          </cell>
        </row>
        <row r="190">
          <cell r="J190" t="str">
            <v>Ritchie</v>
          </cell>
          <cell r="K190" t="str">
            <v>43</v>
          </cell>
          <cell r="L190" t="str">
            <v>03</v>
          </cell>
        </row>
        <row r="191">
          <cell r="J191" t="str">
            <v>Roane</v>
          </cell>
          <cell r="K191" t="str">
            <v>44</v>
          </cell>
          <cell r="L191" t="str">
            <v>03</v>
          </cell>
        </row>
        <row r="192">
          <cell r="J192" t="str">
            <v>Summers</v>
          </cell>
          <cell r="K192" t="str">
            <v>45</v>
          </cell>
          <cell r="L192" t="str">
            <v>09</v>
          </cell>
        </row>
        <row r="193">
          <cell r="J193" t="str">
            <v>Taylor</v>
          </cell>
          <cell r="K193" t="str">
            <v>46</v>
          </cell>
          <cell r="L193" t="str">
            <v>04</v>
          </cell>
        </row>
        <row r="194">
          <cell r="J194" t="str">
            <v>Tucker</v>
          </cell>
          <cell r="K194" t="str">
            <v>47</v>
          </cell>
          <cell r="L194" t="str">
            <v>08</v>
          </cell>
        </row>
        <row r="195">
          <cell r="J195" t="str">
            <v>Tyler</v>
          </cell>
          <cell r="K195" t="str">
            <v>48</v>
          </cell>
          <cell r="L195" t="str">
            <v>06</v>
          </cell>
        </row>
        <row r="196">
          <cell r="J196" t="str">
            <v>Upshur</v>
          </cell>
          <cell r="K196" t="str">
            <v>49</v>
          </cell>
          <cell r="L196" t="str">
            <v>07</v>
          </cell>
        </row>
        <row r="197">
          <cell r="J197" t="str">
            <v>Wayne</v>
          </cell>
          <cell r="K197" t="str">
            <v>50</v>
          </cell>
          <cell r="L197" t="str">
            <v>02</v>
          </cell>
        </row>
        <row r="198">
          <cell r="J198" t="str">
            <v>Webster</v>
          </cell>
          <cell r="K198" t="str">
            <v>51</v>
          </cell>
          <cell r="L198" t="str">
            <v>07</v>
          </cell>
        </row>
        <row r="199">
          <cell r="J199" t="str">
            <v>Wetzel</v>
          </cell>
          <cell r="K199" t="str">
            <v>52</v>
          </cell>
          <cell r="L199" t="str">
            <v>06</v>
          </cell>
        </row>
        <row r="200">
          <cell r="J200" t="str">
            <v>Wirt</v>
          </cell>
          <cell r="K200" t="str">
            <v>53</v>
          </cell>
          <cell r="L200" t="str">
            <v>03</v>
          </cell>
        </row>
        <row r="201">
          <cell r="J201" t="str">
            <v>Wood</v>
          </cell>
          <cell r="K201" t="str">
            <v>54</v>
          </cell>
          <cell r="L201" t="str">
            <v>03</v>
          </cell>
        </row>
        <row r="202">
          <cell r="J202" t="str">
            <v>Wyoming</v>
          </cell>
          <cell r="K202" t="str">
            <v>55</v>
          </cell>
          <cell r="L202" t="str">
            <v>10</v>
          </cell>
        </row>
        <row r="217">
          <cell r="B217" t="str">
            <v>00</v>
          </cell>
        </row>
        <row r="218">
          <cell r="B218" t="str">
            <v>01</v>
          </cell>
        </row>
        <row r="219">
          <cell r="B219" t="str">
            <v>02</v>
          </cell>
        </row>
        <row r="220">
          <cell r="B220" t="str">
            <v>03</v>
          </cell>
        </row>
        <row r="221">
          <cell r="B221" t="str">
            <v>04</v>
          </cell>
        </row>
        <row r="222">
          <cell r="B222" t="str">
            <v>05</v>
          </cell>
        </row>
        <row r="223">
          <cell r="B223" t="str">
            <v>06</v>
          </cell>
        </row>
        <row r="224">
          <cell r="B224" t="str">
            <v>07</v>
          </cell>
        </row>
        <row r="225">
          <cell r="B225" t="str">
            <v>08</v>
          </cell>
        </row>
        <row r="226">
          <cell r="B226" t="str">
            <v>09</v>
          </cell>
        </row>
        <row r="227">
          <cell r="B227" t="str">
            <v>10</v>
          </cell>
        </row>
        <row r="228">
          <cell r="B228" t="str">
            <v>11</v>
          </cell>
        </row>
        <row r="229">
          <cell r="B229" t="str">
            <v>12</v>
          </cell>
        </row>
        <row r="230">
          <cell r="B230" t="str">
            <v>13</v>
          </cell>
        </row>
        <row r="231">
          <cell r="B231" t="str">
            <v>14</v>
          </cell>
        </row>
        <row r="232">
          <cell r="B232" t="str">
            <v>15</v>
          </cell>
        </row>
        <row r="233">
          <cell r="B233" t="str">
            <v>16</v>
          </cell>
        </row>
        <row r="234">
          <cell r="B234" t="str">
            <v>17</v>
          </cell>
        </row>
        <row r="235">
          <cell r="B235" t="str">
            <v>18</v>
          </cell>
        </row>
        <row r="236">
          <cell r="B236" t="str">
            <v>19</v>
          </cell>
        </row>
        <row r="237">
          <cell r="B237" t="str">
            <v>20</v>
          </cell>
        </row>
        <row r="238">
          <cell r="B238" t="str">
            <v>21</v>
          </cell>
        </row>
        <row r="239">
          <cell r="B239" t="str">
            <v>22</v>
          </cell>
        </row>
      </sheetData>
      <sheetData sheetId="4"/>
      <sheetData sheetId="5">
        <row r="37">
          <cell r="F37">
            <v>1</v>
          </cell>
        </row>
        <row r="38">
          <cell r="F38">
            <v>2</v>
          </cell>
        </row>
        <row r="39">
          <cell r="F39">
            <v>3</v>
          </cell>
        </row>
        <row r="57">
          <cell r="F57">
            <v>4</v>
          </cell>
        </row>
        <row r="58">
          <cell r="F58">
            <v>7</v>
          </cell>
        </row>
        <row r="59">
          <cell r="F59">
            <v>8</v>
          </cell>
        </row>
        <row r="60">
          <cell r="F60">
            <v>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okUp Tables"/>
      <sheetName val="Range names"/>
      <sheetName val="Instructions"/>
      <sheetName val="District Bids"/>
      <sheetName val="Order Details"/>
      <sheetName val="Order Details Format"/>
      <sheetName val="Sheet3"/>
      <sheetName val="Vendor Totals"/>
      <sheetName val="Order Summary"/>
      <sheetName val="DATABASE"/>
      <sheetName val="PJ-101"/>
      <sheetName val="FIELD"/>
      <sheetName val="WV-39_09_11_17"/>
      <sheetName val="WV-39_2_2000"/>
      <sheetName val="Addresses Helper"/>
      <sheetName val="Information"/>
      <sheetName val="PC-36"/>
      <sheetName val="D4 Vendors"/>
      <sheetName val="BF98"/>
      <sheetName val="MAP"/>
    </sheetNames>
    <sheetDataSet>
      <sheetData sheetId="0"/>
      <sheetData sheetId="1"/>
      <sheetData sheetId="2"/>
      <sheetData sheetId="3">
        <row r="5">
          <cell r="D5">
            <v>101</v>
          </cell>
        </row>
      </sheetData>
      <sheetData sheetId="4">
        <row r="2">
          <cell r="N2">
            <v>123456</v>
          </cell>
        </row>
        <row r="66">
          <cell r="M66">
            <v>26</v>
          </cell>
        </row>
        <row r="67">
          <cell r="M67">
            <v>27</v>
          </cell>
        </row>
        <row r="70">
          <cell r="M70">
            <v>30</v>
          </cell>
        </row>
        <row r="71">
          <cell r="M71">
            <v>1</v>
          </cell>
        </row>
        <row r="72">
          <cell r="M72">
            <v>32</v>
          </cell>
        </row>
        <row r="81">
          <cell r="F81">
            <v>23</v>
          </cell>
        </row>
        <row r="91">
          <cell r="F91">
            <v>21</v>
          </cell>
        </row>
        <row r="93">
          <cell r="F93">
            <v>23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ortation.wv.gov/highways/contractadmin/Lettings/Pages/FuelandAsphaltPrices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3"/>
  <sheetViews>
    <sheetView workbookViewId="0">
      <selection activeCell="A4" sqref="A4"/>
    </sheetView>
  </sheetViews>
  <sheetFormatPr defaultRowHeight="12.75" x14ac:dyDescent="0.2"/>
  <sheetData>
    <row r="1" spans="1:2" x14ac:dyDescent="0.2">
      <c r="A1" t="s">
        <v>224</v>
      </c>
      <c r="B1" t="s">
        <v>225</v>
      </c>
    </row>
    <row r="2" spans="1:2" x14ac:dyDescent="0.2">
      <c r="A2" s="13" t="s">
        <v>227</v>
      </c>
      <c r="B2" s="13" t="s">
        <v>225</v>
      </c>
    </row>
    <row r="3" spans="1:2" x14ac:dyDescent="0.2">
      <c r="A3" s="13" t="s">
        <v>228</v>
      </c>
      <c r="B3" s="13" t="s">
        <v>225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92D050"/>
    <pageSetUpPr fitToPage="1"/>
  </sheetPr>
  <dimension ref="A1:AD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5.7109375" style="1" bestFit="1" customWidth="1"/>
    <col min="2" max="2" width="34.28515625" style="1" bestFit="1" customWidth="1"/>
    <col min="3" max="16" width="11.28515625" style="1" customWidth="1"/>
    <col min="17" max="17" width="11.7109375" style="3" customWidth="1"/>
    <col min="18" max="18" width="13.7109375" style="3" bestFit="1" customWidth="1"/>
    <col min="19" max="20" width="11.7109375" customWidth="1"/>
    <col min="21" max="30" width="11.28515625" style="1" customWidth="1"/>
    <col min="31" max="16384" width="9.140625" style="1"/>
  </cols>
  <sheetData>
    <row r="1" spans="1:30" s="2" customFormat="1" x14ac:dyDescent="0.2">
      <c r="Q1" s="3"/>
      <c r="R1" s="3"/>
      <c r="S1" s="13"/>
      <c r="T1" s="13"/>
    </row>
    <row r="2" spans="1:30" s="2" customFormat="1" ht="12.75" customHeight="1" thickBot="1" x14ac:dyDescent="0.25">
      <c r="C2" s="129" t="s">
        <v>330</v>
      </c>
      <c r="D2" s="129"/>
      <c r="E2" s="129" t="s">
        <v>333</v>
      </c>
      <c r="F2" s="129"/>
      <c r="G2" s="129"/>
      <c r="H2" s="129"/>
      <c r="I2" s="129"/>
      <c r="J2" s="129"/>
      <c r="K2" s="129" t="s">
        <v>328</v>
      </c>
      <c r="L2" s="129"/>
      <c r="M2" s="129"/>
      <c r="N2" s="129"/>
      <c r="O2" s="129"/>
      <c r="P2" s="129"/>
      <c r="Q2" s="129" t="s">
        <v>327</v>
      </c>
      <c r="R2" s="129"/>
      <c r="S2" s="129" t="s">
        <v>329</v>
      </c>
      <c r="T2" s="129"/>
      <c r="U2" s="129"/>
      <c r="V2" s="129"/>
      <c r="W2" s="129" t="s">
        <v>334</v>
      </c>
      <c r="X2" s="129"/>
      <c r="Y2" s="129" t="s">
        <v>326</v>
      </c>
      <c r="Z2" s="129"/>
      <c r="AA2" s="129"/>
      <c r="AB2" s="129"/>
      <c r="AC2" s="129"/>
      <c r="AD2" s="129"/>
    </row>
    <row r="3" spans="1:30" s="3" customFormat="1" ht="30" customHeight="1" thickBot="1" x14ac:dyDescent="0.25">
      <c r="A3" s="180" t="s">
        <v>25</v>
      </c>
      <c r="B3" s="5" t="s">
        <v>245</v>
      </c>
      <c r="C3" s="196">
        <v>204845</v>
      </c>
      <c r="D3" s="198"/>
      <c r="E3" s="173">
        <v>176284</v>
      </c>
      <c r="F3" s="174"/>
      <c r="G3" s="174"/>
      <c r="H3" s="174"/>
      <c r="I3" s="174"/>
      <c r="J3" s="175"/>
      <c r="K3" s="173">
        <v>200095</v>
      </c>
      <c r="L3" s="174"/>
      <c r="M3" s="174"/>
      <c r="N3" s="174"/>
      <c r="O3" s="174"/>
      <c r="P3" s="175"/>
      <c r="Q3" s="137">
        <v>203375</v>
      </c>
      <c r="R3" s="138"/>
      <c r="S3" s="81">
        <v>205613</v>
      </c>
      <c r="T3" s="82"/>
      <c r="U3" s="81"/>
      <c r="V3" s="78"/>
      <c r="W3" s="196" t="s">
        <v>249</v>
      </c>
      <c r="X3" s="197"/>
      <c r="Y3" s="196">
        <v>203089</v>
      </c>
      <c r="Z3" s="198"/>
      <c r="AA3" s="198"/>
      <c r="AB3" s="198"/>
      <c r="AC3" s="198"/>
      <c r="AD3" s="197"/>
    </row>
    <row r="4" spans="1:30" s="3" customFormat="1" ht="39.950000000000003" customHeight="1" thickBot="1" x14ac:dyDescent="0.25">
      <c r="A4" s="181"/>
      <c r="B4" s="7" t="s">
        <v>26</v>
      </c>
      <c r="C4" s="140" t="s">
        <v>219</v>
      </c>
      <c r="D4" s="141"/>
      <c r="E4" s="158" t="s">
        <v>207</v>
      </c>
      <c r="F4" s="159"/>
      <c r="G4" s="159"/>
      <c r="H4" s="159"/>
      <c r="I4" s="159"/>
      <c r="J4" s="160"/>
      <c r="K4" s="158" t="s">
        <v>210</v>
      </c>
      <c r="L4" s="159"/>
      <c r="M4" s="159"/>
      <c r="N4" s="159"/>
      <c r="O4" s="159"/>
      <c r="P4" s="160"/>
      <c r="Q4" s="140" t="s">
        <v>281</v>
      </c>
      <c r="R4" s="141"/>
      <c r="S4" s="79" t="s">
        <v>221</v>
      </c>
      <c r="T4" s="80"/>
      <c r="U4" s="49"/>
      <c r="V4" s="54"/>
      <c r="W4" s="161" t="s">
        <v>95</v>
      </c>
      <c r="X4" s="162"/>
      <c r="Y4" s="161" t="s">
        <v>220</v>
      </c>
      <c r="Z4" s="199"/>
      <c r="AA4" s="199"/>
      <c r="AB4" s="199"/>
      <c r="AC4" s="199"/>
      <c r="AD4" s="162"/>
    </row>
    <row r="5" spans="1:30" s="3" customFormat="1" ht="30" customHeight="1" thickBot="1" x14ac:dyDescent="0.25">
      <c r="A5" s="182"/>
      <c r="B5" s="5"/>
      <c r="C5" s="158" t="s">
        <v>136</v>
      </c>
      <c r="D5" s="160"/>
      <c r="E5" s="158" t="s">
        <v>119</v>
      </c>
      <c r="F5" s="160"/>
      <c r="G5" s="158" t="s">
        <v>118</v>
      </c>
      <c r="H5" s="160"/>
      <c r="I5" s="158" t="s">
        <v>120</v>
      </c>
      <c r="J5" s="160"/>
      <c r="K5" s="158" t="s">
        <v>160</v>
      </c>
      <c r="L5" s="160"/>
      <c r="M5" s="158" t="s">
        <v>161</v>
      </c>
      <c r="N5" s="160"/>
      <c r="O5" s="158" t="s">
        <v>162</v>
      </c>
      <c r="P5" s="160"/>
      <c r="Q5" s="140" t="s">
        <v>280</v>
      </c>
      <c r="R5" s="141"/>
      <c r="S5" s="158" t="s">
        <v>111</v>
      </c>
      <c r="T5" s="160"/>
      <c r="U5" s="158" t="s">
        <v>110</v>
      </c>
      <c r="V5" s="160"/>
      <c r="W5" s="161" t="s">
        <v>121</v>
      </c>
      <c r="X5" s="162"/>
      <c r="Y5" s="158" t="s">
        <v>127</v>
      </c>
      <c r="Z5" s="160"/>
      <c r="AA5" s="158" t="s">
        <v>128</v>
      </c>
      <c r="AB5" s="160"/>
      <c r="AC5" s="158" t="s">
        <v>318</v>
      </c>
      <c r="AD5" s="160"/>
    </row>
    <row r="6" spans="1:30" s="3" customFormat="1" ht="15.75" x14ac:dyDescent="0.2">
      <c r="A6" s="114"/>
      <c r="B6" s="118" t="s">
        <v>268</v>
      </c>
      <c r="C6" s="130">
        <v>37.783019000000003</v>
      </c>
      <c r="D6" s="131"/>
      <c r="E6" s="134">
        <v>39.70082</v>
      </c>
      <c r="F6" s="131"/>
      <c r="G6" s="134">
        <v>39.317300000000003</v>
      </c>
      <c r="H6" s="131"/>
      <c r="I6" s="134">
        <v>39.574890000000003</v>
      </c>
      <c r="J6" s="131"/>
      <c r="K6" s="134">
        <v>38.930371780000002</v>
      </c>
      <c r="L6" s="131"/>
      <c r="M6" s="134">
        <v>39.00804145</v>
      </c>
      <c r="N6" s="131"/>
      <c r="O6" s="134">
        <v>39.343961839999999</v>
      </c>
      <c r="P6" s="131"/>
      <c r="Q6" s="130" t="s">
        <v>278</v>
      </c>
      <c r="R6" s="131"/>
      <c r="S6" s="163" t="s">
        <v>316</v>
      </c>
      <c r="T6" s="164"/>
      <c r="U6" s="163" t="s">
        <v>274</v>
      </c>
      <c r="V6" s="164"/>
      <c r="W6" s="163" t="s">
        <v>286</v>
      </c>
      <c r="X6" s="164"/>
      <c r="Y6" s="134">
        <v>38.895589999999999</v>
      </c>
      <c r="Z6" s="131"/>
      <c r="AA6" s="134">
        <v>39.189439999999998</v>
      </c>
      <c r="AB6" s="131"/>
      <c r="AC6" s="134">
        <v>37.876049999999999</v>
      </c>
      <c r="AD6" s="131"/>
    </row>
    <row r="7" spans="1:30" s="3" customFormat="1" ht="16.5" thickBot="1" x14ac:dyDescent="0.25">
      <c r="A7" s="114"/>
      <c r="B7" s="118" t="s">
        <v>269</v>
      </c>
      <c r="C7" s="200">
        <v>80.478217000000001</v>
      </c>
      <c r="D7" s="143"/>
      <c r="E7" s="142">
        <v>-79.789400000000001</v>
      </c>
      <c r="F7" s="143"/>
      <c r="G7" s="142">
        <v>-80.220160000000007</v>
      </c>
      <c r="H7" s="143"/>
      <c r="I7" s="142">
        <v>-79.844650000000001</v>
      </c>
      <c r="J7" s="143"/>
      <c r="K7" s="142">
        <v>-79.905321130000004</v>
      </c>
      <c r="L7" s="143"/>
      <c r="M7" s="142">
        <v>-80.30804784</v>
      </c>
      <c r="N7" s="143"/>
      <c r="O7" s="142">
        <v>-80.23740574</v>
      </c>
      <c r="P7" s="143"/>
      <c r="Q7" s="139" t="s">
        <v>279</v>
      </c>
      <c r="R7" s="136"/>
      <c r="S7" s="165" t="s">
        <v>317</v>
      </c>
      <c r="T7" s="166"/>
      <c r="U7" s="165" t="s">
        <v>275</v>
      </c>
      <c r="V7" s="166"/>
      <c r="W7" s="165" t="s">
        <v>287</v>
      </c>
      <c r="X7" s="166"/>
      <c r="Y7" s="142">
        <v>-79.767989999999998</v>
      </c>
      <c r="Z7" s="143"/>
      <c r="AA7" s="183">
        <v>-79.163210000000007</v>
      </c>
      <c r="AB7" s="184"/>
      <c r="AC7" s="183">
        <v>-80.550899999999999</v>
      </c>
      <c r="AD7" s="184"/>
    </row>
    <row r="8" spans="1:30" s="3" customFormat="1" ht="20.100000000000001" customHeight="1" thickBot="1" x14ac:dyDescent="0.25">
      <c r="A8" s="156"/>
      <c r="B8" s="11" t="s">
        <v>30</v>
      </c>
      <c r="C8" s="149" t="s">
        <v>100</v>
      </c>
      <c r="D8" s="150"/>
      <c r="E8" s="149" t="s">
        <v>35</v>
      </c>
      <c r="F8" s="150"/>
      <c r="G8" s="149" t="s">
        <v>33</v>
      </c>
      <c r="H8" s="150"/>
      <c r="I8" s="149" t="s">
        <v>37</v>
      </c>
      <c r="J8" s="150"/>
      <c r="K8" s="149" t="s">
        <v>163</v>
      </c>
      <c r="L8" s="150"/>
      <c r="M8" s="149" t="s">
        <v>165</v>
      </c>
      <c r="N8" s="150"/>
      <c r="O8" s="149" t="s">
        <v>167</v>
      </c>
      <c r="P8" s="150"/>
      <c r="Q8" s="57" t="s">
        <v>276</v>
      </c>
      <c r="R8" s="58"/>
      <c r="S8" s="149" t="s">
        <v>62</v>
      </c>
      <c r="T8" s="150"/>
      <c r="U8" s="149" t="s">
        <v>60</v>
      </c>
      <c r="V8" s="150"/>
      <c r="W8" s="149" t="s">
        <v>52</v>
      </c>
      <c r="X8" s="150"/>
      <c r="Y8" s="149" t="s">
        <v>47</v>
      </c>
      <c r="Z8" s="150"/>
      <c r="AA8" s="149" t="s">
        <v>40</v>
      </c>
      <c r="AB8" s="150"/>
      <c r="AC8" s="149" t="s">
        <v>319</v>
      </c>
      <c r="AD8" s="150"/>
    </row>
    <row r="9" spans="1:30" s="3" customFormat="1" ht="20.100000000000001" customHeight="1" thickBot="1" x14ac:dyDescent="0.25">
      <c r="A9" s="157"/>
      <c r="B9" s="12"/>
      <c r="C9" s="151" t="s">
        <v>137</v>
      </c>
      <c r="D9" s="152"/>
      <c r="E9" s="178" t="s">
        <v>36</v>
      </c>
      <c r="F9" s="179"/>
      <c r="G9" s="151" t="s">
        <v>44</v>
      </c>
      <c r="H9" s="152"/>
      <c r="I9" s="178" t="s">
        <v>38</v>
      </c>
      <c r="J9" s="179"/>
      <c r="K9" s="178" t="s">
        <v>164</v>
      </c>
      <c r="L9" s="179"/>
      <c r="M9" s="151" t="s">
        <v>166</v>
      </c>
      <c r="N9" s="152"/>
      <c r="O9" s="178" t="s">
        <v>168</v>
      </c>
      <c r="P9" s="179"/>
      <c r="Q9" s="57" t="s">
        <v>277</v>
      </c>
      <c r="R9" s="58"/>
      <c r="S9" s="151" t="s">
        <v>63</v>
      </c>
      <c r="T9" s="152"/>
      <c r="U9" s="151" t="s">
        <v>61</v>
      </c>
      <c r="V9" s="152"/>
      <c r="W9" s="151" t="s">
        <v>96</v>
      </c>
      <c r="X9" s="152"/>
      <c r="Y9" s="151" t="s">
        <v>34</v>
      </c>
      <c r="Z9" s="152"/>
      <c r="AA9" s="151" t="s">
        <v>41</v>
      </c>
      <c r="AB9" s="152"/>
      <c r="AC9" s="151" t="s">
        <v>320</v>
      </c>
      <c r="AD9" s="152"/>
    </row>
    <row r="10" spans="1:30" s="3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s="3" customFormat="1" ht="20.100000000000001" customHeight="1" x14ac:dyDescent="0.2">
      <c r="A11" s="37">
        <v>1</v>
      </c>
      <c r="B11" s="37" t="s">
        <v>6</v>
      </c>
      <c r="C11" s="115">
        <v>62.32</v>
      </c>
      <c r="D11" s="18">
        <f>IF(C11="No Bid","",IF(C11&lt;&gt;0,C11+'Basic Price Adjustment'!$E33,""))</f>
        <v>61.6</v>
      </c>
      <c r="E11" s="115">
        <v>55.2</v>
      </c>
      <c r="F11" s="18">
        <f>IF(E11="No Bid","",IF(E11&lt;&gt;0,E11+'Basic Price Adjustment'!$E33,""))</f>
        <v>54.480000000000004</v>
      </c>
      <c r="G11" s="115">
        <v>64</v>
      </c>
      <c r="H11" s="18">
        <f>IF(G11="No Bid","",IF(G11&lt;&gt;0,G11+'Basic Price Adjustment'!$E33,""))</f>
        <v>63.28</v>
      </c>
      <c r="I11" s="115">
        <v>55.2</v>
      </c>
      <c r="J11" s="18">
        <f>IF(I11="No Bid","",IF(I11&lt;&gt;0,I11+'Basic Price Adjustment'!$E33,""))</f>
        <v>54.480000000000004</v>
      </c>
      <c r="K11" s="115">
        <v>63.28</v>
      </c>
      <c r="L11" s="18">
        <f>IF(K11="No Bid","",IF(K11&lt;&gt;0,K11+'Basic Price Adjustment'!$E33,""))</f>
        <v>62.56</v>
      </c>
      <c r="M11" s="115">
        <v>68.95</v>
      </c>
      <c r="N11" s="18">
        <f>IF(M11="No Bid","",IF(M11&lt;&gt;0,M11+'Basic Price Adjustment'!$E33,""))</f>
        <v>68.23</v>
      </c>
      <c r="O11" s="115">
        <v>69.64</v>
      </c>
      <c r="P11" s="18">
        <f>IF(O11="No Bid","",IF(O11&lt;&gt;0,O11+'Basic Price Adjustment'!$E33,""))</f>
        <v>68.92</v>
      </c>
      <c r="Q11" s="120">
        <v>80</v>
      </c>
      <c r="R11" s="18">
        <f>IF(Q11="No Bid","",IF(Q11&lt;&gt;0,Q11+'Basic Price Adjustment'!$E33,""))</f>
        <v>79.28</v>
      </c>
      <c r="S11" s="115">
        <v>61</v>
      </c>
      <c r="T11" s="18">
        <f>IF(S11="No Bid","",IF(S11&lt;&gt;0,S11+'Basic Price Adjustment'!$E33,""))</f>
        <v>60.28</v>
      </c>
      <c r="U11" s="115">
        <v>71</v>
      </c>
      <c r="V11" s="18">
        <f>IF(U11="No Bid","",IF(U11&lt;&gt;0,U11+'Basic Price Adjustment'!$E33,""))</f>
        <v>70.28</v>
      </c>
      <c r="W11" s="115">
        <v>60.85</v>
      </c>
      <c r="X11" s="18">
        <f>IF(W11="No Bid","",IF(W11&lt;&gt;0,W11+'Basic Price Adjustment'!$E33,""))</f>
        <v>60.13</v>
      </c>
      <c r="Y11" s="115">
        <v>67.5</v>
      </c>
      <c r="Z11" s="18">
        <f>IF(Y11="No Bid","",IF(Y11&lt;&gt;0,Y11+'Basic Price Adjustment'!$E33,""))</f>
        <v>66.78</v>
      </c>
      <c r="AA11" s="115">
        <v>71.5</v>
      </c>
      <c r="AB11" s="18">
        <f>IF(AA11="No Bid","",IF(AA11&lt;&gt;0,AA11+'Basic Price Adjustment'!$E33,""))</f>
        <v>70.78</v>
      </c>
      <c r="AC11" s="115">
        <v>85.75</v>
      </c>
      <c r="AD11" s="18">
        <f>IF(AC11="No Bid","",IF(AC11&lt;&gt;0,AC11+'Basic Price Adjustment'!$E33,""))</f>
        <v>85.03</v>
      </c>
    </row>
    <row r="12" spans="1:30" s="3" customFormat="1" ht="20.100000000000001" customHeight="1" x14ac:dyDescent="0.2">
      <c r="A12" s="31">
        <v>2</v>
      </c>
      <c r="B12" s="31" t="s">
        <v>179</v>
      </c>
      <c r="C12" s="115"/>
      <c r="D12" s="18" t="str">
        <f>IF(C12="No Bid","",IF(C12&lt;&gt;0,C12+'Basic Price Adjustment'!$E34,""))</f>
        <v/>
      </c>
      <c r="E12" s="115">
        <v>61.7</v>
      </c>
      <c r="F12" s="18">
        <f>IF(E12="No Bid","",IF(E12&lt;&gt;0,E12+'Basic Price Adjustment'!$E34,""))</f>
        <v>60.93</v>
      </c>
      <c r="G12" s="115">
        <v>68.900000000000006</v>
      </c>
      <c r="H12" s="18">
        <f>IF(G12="No Bid","",IF(G12&lt;&gt;0,G12+'Basic Price Adjustment'!$E34,""))</f>
        <v>68.13000000000001</v>
      </c>
      <c r="I12" s="115">
        <v>61.7</v>
      </c>
      <c r="J12" s="18">
        <f>IF(I12="No Bid","",IF(I12&lt;&gt;0,I12+'Basic Price Adjustment'!$E34,""))</f>
        <v>60.93</v>
      </c>
      <c r="K12" s="115">
        <v>62.87</v>
      </c>
      <c r="L12" s="18">
        <f>IF(K12="No Bid","",IF(K12&lt;&gt;0,K12+'Basic Price Adjustment'!$E34,""))</f>
        <v>62.099999999999994</v>
      </c>
      <c r="M12" s="115">
        <v>72.88</v>
      </c>
      <c r="N12" s="18">
        <f>IF(M12="No Bid","",IF(M12&lt;&gt;0,M12+'Basic Price Adjustment'!$E34,""))</f>
        <v>72.11</v>
      </c>
      <c r="O12" s="115">
        <v>73.33</v>
      </c>
      <c r="P12" s="18">
        <f>IF(O12="No Bid","",IF(O12&lt;&gt;0,O12+'Basic Price Adjustment'!$E34,""))</f>
        <v>72.56</v>
      </c>
      <c r="Q12" s="115">
        <v>86</v>
      </c>
      <c r="R12" s="18">
        <f>IF(Q12="No Bid","",IF(Q12&lt;&gt;0,Q12+'Basic Price Adjustment'!$E34,""))</f>
        <v>85.23</v>
      </c>
      <c r="S12" s="115">
        <v>67</v>
      </c>
      <c r="T12" s="18">
        <f>IF(S12="No Bid","",IF(S12&lt;&gt;0,S12+'Basic Price Adjustment'!$E34,""))</f>
        <v>66.23</v>
      </c>
      <c r="U12" s="115">
        <v>78</v>
      </c>
      <c r="V12" s="18">
        <f>IF(U12="No Bid","",IF(U12&lt;&gt;0,U12+'Basic Price Adjustment'!$E34,""))</f>
        <v>77.23</v>
      </c>
      <c r="W12" s="115">
        <v>60.85</v>
      </c>
      <c r="X12" s="18">
        <f>IF(W12="No Bid","",IF(W12&lt;&gt;0,W12+'Basic Price Adjustment'!$E34,""))</f>
        <v>60.08</v>
      </c>
      <c r="Y12" s="115">
        <v>67.5</v>
      </c>
      <c r="Z12" s="18">
        <f>IF(Y12="No Bid","",IF(Y12&lt;&gt;0,Y12+'Basic Price Adjustment'!$E34,""))</f>
        <v>66.73</v>
      </c>
      <c r="AA12" s="115">
        <v>71.5</v>
      </c>
      <c r="AB12" s="18">
        <f>IF(AA12="No Bid","",IF(AA12&lt;&gt;0,AA12+'Basic Price Adjustment'!$E34,""))</f>
        <v>70.73</v>
      </c>
      <c r="AC12" s="115">
        <v>85.75</v>
      </c>
      <c r="AD12" s="18">
        <f>IF(AC12="No Bid","",IF(AC12&lt;&gt;0,AC12+'Basic Price Adjustment'!$E34,""))</f>
        <v>84.98</v>
      </c>
    </row>
    <row r="13" spans="1:30" s="3" customFormat="1" ht="20.100000000000001" customHeight="1" x14ac:dyDescent="0.2">
      <c r="A13" s="36">
        <v>3</v>
      </c>
      <c r="B13" s="36" t="s">
        <v>7</v>
      </c>
      <c r="C13" s="115">
        <v>72.87</v>
      </c>
      <c r="D13" s="18">
        <f>IF(C13="No Bid","",IF(C13&lt;&gt;0,C13+'Basic Price Adjustment'!$E35,""))</f>
        <v>72.040000000000006</v>
      </c>
      <c r="E13" s="115">
        <v>60.35</v>
      </c>
      <c r="F13" s="18">
        <f>IF(E13="No Bid","",IF(E13&lt;&gt;0,E13+'Basic Price Adjustment'!$E35,""))</f>
        <v>59.52</v>
      </c>
      <c r="G13" s="115">
        <v>67</v>
      </c>
      <c r="H13" s="18">
        <f>IF(G13="No Bid","",IF(G13&lt;&gt;0,G13+'Basic Price Adjustment'!$E35,""))</f>
        <v>66.17</v>
      </c>
      <c r="I13" s="115">
        <v>60.35</v>
      </c>
      <c r="J13" s="18">
        <f>IF(I13="No Bid","",IF(I13&lt;&gt;0,I13+'Basic Price Adjustment'!$E35,""))</f>
        <v>59.52</v>
      </c>
      <c r="K13" s="115">
        <v>68.45</v>
      </c>
      <c r="L13" s="18">
        <f>IF(K13="No Bid","",IF(K13&lt;&gt;0,K13+'Basic Price Adjustment'!$E35,""))</f>
        <v>67.62</v>
      </c>
      <c r="M13" s="115">
        <v>73.2</v>
      </c>
      <c r="N13" s="18">
        <f>IF(M13="No Bid","",IF(M13&lt;&gt;0,M13+'Basic Price Adjustment'!$E35,""))</f>
        <v>72.37</v>
      </c>
      <c r="O13" s="115">
        <v>73.33</v>
      </c>
      <c r="P13" s="18">
        <f>IF(O13="No Bid","",IF(O13&lt;&gt;0,O13+'Basic Price Adjustment'!$E35,""))</f>
        <v>72.5</v>
      </c>
      <c r="Q13" s="120">
        <v>84</v>
      </c>
      <c r="R13" s="18">
        <f>IF(Q13="No Bid","",IF(Q13&lt;&gt;0,Q13+'Basic Price Adjustment'!$E35,""))</f>
        <v>83.17</v>
      </c>
      <c r="S13" s="115">
        <v>65</v>
      </c>
      <c r="T13" s="18">
        <f>IF(S13="No Bid","",IF(S13&lt;&gt;0,S13+'Basic Price Adjustment'!$E35,""))</f>
        <v>64.17</v>
      </c>
      <c r="U13" s="115">
        <v>76</v>
      </c>
      <c r="V13" s="18">
        <f>IF(U13="No Bid","",IF(U13&lt;&gt;0,U13+'Basic Price Adjustment'!$E35,""))</f>
        <v>75.17</v>
      </c>
      <c r="W13" s="115">
        <v>63.15</v>
      </c>
      <c r="X13" s="18">
        <f>IF(W13="No Bid","",IF(W13&lt;&gt;0,W13+'Basic Price Adjustment'!$E35,""))</f>
        <v>62.32</v>
      </c>
      <c r="Y13" s="115">
        <v>73.75</v>
      </c>
      <c r="Z13" s="18">
        <f>IF(Y13="No Bid","",IF(Y13&lt;&gt;0,Y13+'Basic Price Adjustment'!$E35,""))</f>
        <v>72.92</v>
      </c>
      <c r="AA13" s="115">
        <v>79.5</v>
      </c>
      <c r="AB13" s="18">
        <f>IF(AA13="No Bid","",IF(AA13&lt;&gt;0,AA13+'Basic Price Adjustment'!$E35,""))</f>
        <v>78.67</v>
      </c>
      <c r="AC13" s="115">
        <v>92</v>
      </c>
      <c r="AD13" s="18">
        <f>IF(AC13="No Bid","",IF(AC13&lt;&gt;0,AC13+'Basic Price Adjustment'!$E35,""))</f>
        <v>91.17</v>
      </c>
    </row>
    <row r="14" spans="1:30" s="3" customFormat="1" ht="20.100000000000001" customHeight="1" x14ac:dyDescent="0.2">
      <c r="A14" s="31">
        <v>4</v>
      </c>
      <c r="B14" s="31" t="s">
        <v>8</v>
      </c>
      <c r="C14" s="115">
        <v>72.87</v>
      </c>
      <c r="D14" s="18">
        <f>IF(C14="No Bid","",IF(C14&lt;&gt;0,C14+'Basic Price Adjustment'!$E36,""))</f>
        <v>72.040000000000006</v>
      </c>
      <c r="E14" s="115">
        <v>60.35</v>
      </c>
      <c r="F14" s="18">
        <f>IF(E14="No Bid","",IF(E14&lt;&gt;0,E14+'Basic Price Adjustment'!$E36,""))</f>
        <v>59.52</v>
      </c>
      <c r="G14" s="115">
        <v>67</v>
      </c>
      <c r="H14" s="18">
        <f>IF(G14="No Bid","",IF(G14&lt;&gt;0,G14+'Basic Price Adjustment'!$E36,""))</f>
        <v>66.17</v>
      </c>
      <c r="I14" s="115">
        <v>60.35</v>
      </c>
      <c r="J14" s="18">
        <f>IF(I14="No Bid","",IF(I14&lt;&gt;0,I14+'Basic Price Adjustment'!$E36,""))</f>
        <v>59.52</v>
      </c>
      <c r="K14" s="115">
        <v>68.45</v>
      </c>
      <c r="L14" s="18">
        <f>IF(K14="No Bid","",IF(K14&lt;&gt;0,K14+'Basic Price Adjustment'!$E36,""))</f>
        <v>67.62</v>
      </c>
      <c r="M14" s="115">
        <v>73.2</v>
      </c>
      <c r="N14" s="18">
        <f>IF(M14="No Bid","",IF(M14&lt;&gt;0,M14+'Basic Price Adjustment'!$E36,""))</f>
        <v>72.37</v>
      </c>
      <c r="O14" s="115">
        <v>73.33</v>
      </c>
      <c r="P14" s="18">
        <f>IF(O14="No Bid","",IF(O14&lt;&gt;0,O14+'Basic Price Adjustment'!$E36,""))</f>
        <v>72.5</v>
      </c>
      <c r="Q14" s="115">
        <v>84</v>
      </c>
      <c r="R14" s="18">
        <f>IF(Q14="No Bid","",IF(Q14&lt;&gt;0,Q14+'Basic Price Adjustment'!$E36,""))</f>
        <v>83.17</v>
      </c>
      <c r="S14" s="115">
        <v>65</v>
      </c>
      <c r="T14" s="18">
        <f>IF(S14="No Bid","",IF(S14&lt;&gt;0,S14+'Basic Price Adjustment'!$E36,""))</f>
        <v>64.17</v>
      </c>
      <c r="U14" s="115">
        <v>76</v>
      </c>
      <c r="V14" s="18">
        <f>IF(U14="No Bid","",IF(U14&lt;&gt;0,U14+'Basic Price Adjustment'!$E36,""))</f>
        <v>75.17</v>
      </c>
      <c r="W14" s="115">
        <v>63.15</v>
      </c>
      <c r="X14" s="18">
        <f>IF(W14="No Bid","",IF(W14&lt;&gt;0,W14+'Basic Price Adjustment'!$E36,""))</f>
        <v>62.32</v>
      </c>
      <c r="Y14" s="115">
        <v>73.75</v>
      </c>
      <c r="Z14" s="18">
        <f>IF(Y14="No Bid","",IF(Y14&lt;&gt;0,Y14+'Basic Price Adjustment'!$E36,""))</f>
        <v>72.92</v>
      </c>
      <c r="AA14" s="115">
        <v>79.5</v>
      </c>
      <c r="AB14" s="18">
        <f>IF(AA14="No Bid","",IF(AA14&lt;&gt;0,AA14+'Basic Price Adjustment'!$E36,""))</f>
        <v>78.67</v>
      </c>
      <c r="AC14" s="115">
        <v>92</v>
      </c>
      <c r="AD14" s="18">
        <f>IF(AC14="No Bid","",IF(AC14&lt;&gt;0,AC14+'Basic Price Adjustment'!$E36,""))</f>
        <v>91.17</v>
      </c>
    </row>
    <row r="15" spans="1:30" s="3" customFormat="1" ht="20.100000000000001" customHeight="1" x14ac:dyDescent="0.2">
      <c r="A15" s="36">
        <v>5</v>
      </c>
      <c r="B15" s="36" t="s">
        <v>9</v>
      </c>
      <c r="C15" s="115">
        <v>73.61</v>
      </c>
      <c r="D15" s="18">
        <f>IF(C15="No Bid","",IF(C15&lt;&gt;0,C15+'Basic Price Adjustment'!$E37,""))</f>
        <v>72.760000000000005</v>
      </c>
      <c r="E15" s="115">
        <v>60.35</v>
      </c>
      <c r="F15" s="18">
        <f>IF(E15="No Bid","",IF(E15&lt;&gt;0,E15+'Basic Price Adjustment'!$E37,""))</f>
        <v>59.5</v>
      </c>
      <c r="G15" s="115">
        <v>67</v>
      </c>
      <c r="H15" s="18">
        <f>IF(G15="No Bid","",IF(G15&lt;&gt;0,G15+'Basic Price Adjustment'!$E37,""))</f>
        <v>66.150000000000006</v>
      </c>
      <c r="I15" s="115">
        <v>60.35</v>
      </c>
      <c r="J15" s="18">
        <f>IF(I15="No Bid","",IF(I15&lt;&gt;0,I15+'Basic Price Adjustment'!$E37,""))</f>
        <v>59.5</v>
      </c>
      <c r="K15" s="115">
        <v>69.510000000000005</v>
      </c>
      <c r="L15" s="18">
        <f>IF(K15="No Bid","",IF(K15&lt;&gt;0,K15+'Basic Price Adjustment'!$E37,""))</f>
        <v>68.660000000000011</v>
      </c>
      <c r="M15" s="115">
        <v>73.41</v>
      </c>
      <c r="N15" s="18">
        <f>IF(M15="No Bid","",IF(M15&lt;&gt;0,M15+'Basic Price Adjustment'!$E37,""))</f>
        <v>72.56</v>
      </c>
      <c r="O15" s="115">
        <v>73.41</v>
      </c>
      <c r="P15" s="18">
        <f>IF(O15="No Bid","",IF(O15&lt;&gt;0,O15+'Basic Price Adjustment'!$E37,""))</f>
        <v>72.56</v>
      </c>
      <c r="Q15" s="120">
        <v>85</v>
      </c>
      <c r="R15" s="18">
        <f>IF(Q15="No Bid","",IF(Q15&lt;&gt;0,Q15+'Basic Price Adjustment'!$E37,""))</f>
        <v>84.15</v>
      </c>
      <c r="S15" s="115">
        <v>65</v>
      </c>
      <c r="T15" s="18">
        <f>IF(S15="No Bid","",IF(S15&lt;&gt;0,S15+'Basic Price Adjustment'!$E37,""))</f>
        <v>64.150000000000006</v>
      </c>
      <c r="U15" s="115">
        <v>76</v>
      </c>
      <c r="V15" s="18">
        <f>IF(U15="No Bid","",IF(U15&lt;&gt;0,U15+'Basic Price Adjustment'!$E37,""))</f>
        <v>75.150000000000006</v>
      </c>
      <c r="W15" s="115">
        <v>62.7</v>
      </c>
      <c r="X15" s="18">
        <f>IF(W15="No Bid","",IF(W15&lt;&gt;0,W15+'Basic Price Adjustment'!$E37,""))</f>
        <v>61.85</v>
      </c>
      <c r="Y15" s="115">
        <v>76</v>
      </c>
      <c r="Z15" s="18">
        <f>IF(Y15="No Bid","",IF(Y15&lt;&gt;0,Y15+'Basic Price Adjustment'!$E37,""))</f>
        <v>75.150000000000006</v>
      </c>
      <c r="AA15" s="115">
        <v>81.5</v>
      </c>
      <c r="AB15" s="18">
        <f>IF(AA15="No Bid","",IF(AA15&lt;&gt;0,AA15+'Basic Price Adjustment'!$E37,""))</f>
        <v>80.650000000000006</v>
      </c>
      <c r="AC15" s="115">
        <v>94</v>
      </c>
      <c r="AD15" s="18">
        <f>IF(AC15="No Bid","",IF(AC15&lt;&gt;0,AC15+'Basic Price Adjustment'!$E37,""))</f>
        <v>93.15</v>
      </c>
    </row>
    <row r="16" spans="1:30" s="3" customFormat="1" ht="20.100000000000001" customHeight="1" x14ac:dyDescent="0.2">
      <c r="A16" s="31">
        <v>6</v>
      </c>
      <c r="B16" s="31" t="s">
        <v>10</v>
      </c>
      <c r="C16" s="115"/>
      <c r="D16" s="18" t="str">
        <f>IF(C16="No Bid","",IF(C16&lt;&gt;0,C16+'Basic Price Adjustment'!$E38,""))</f>
        <v/>
      </c>
      <c r="E16" s="115">
        <v>68</v>
      </c>
      <c r="F16" s="18">
        <f>IF(E16="No Bid","",IF(E16&lt;&gt;0,E16+'Basic Price Adjustment'!$E38,""))</f>
        <v>67.16</v>
      </c>
      <c r="G16" s="115">
        <v>74.3</v>
      </c>
      <c r="H16" s="18">
        <f>IF(G16="No Bid","",IF(G16&lt;&gt;0,G16+'Basic Price Adjustment'!$E38,""))</f>
        <v>73.459999999999994</v>
      </c>
      <c r="I16" s="115">
        <v>68</v>
      </c>
      <c r="J16" s="18">
        <f>IF(I16="No Bid","",IF(I16&lt;&gt;0,I16+'Basic Price Adjustment'!$E38,""))</f>
        <v>67.16</v>
      </c>
      <c r="K16" s="115">
        <v>72.37</v>
      </c>
      <c r="L16" s="18">
        <f>IF(K16="No Bid","",IF(K16&lt;&gt;0,K16+'Basic Price Adjustment'!$E38,""))</f>
        <v>71.53</v>
      </c>
      <c r="M16" s="115">
        <v>77.09</v>
      </c>
      <c r="N16" s="18">
        <f>IF(M16="No Bid","",IF(M16&lt;&gt;0,M16+'Basic Price Adjustment'!$E38,""))</f>
        <v>76.25</v>
      </c>
      <c r="O16" s="115">
        <v>77.09</v>
      </c>
      <c r="P16" s="18">
        <f>IF(O16="No Bid","",IF(O16&lt;&gt;0,O16+'Basic Price Adjustment'!$E38,""))</f>
        <v>76.25</v>
      </c>
      <c r="Q16" s="115">
        <v>96</v>
      </c>
      <c r="R16" s="18">
        <f>IF(Q16="No Bid","",IF(Q16&lt;&gt;0,Q16+'Basic Price Adjustment'!$E38,""))</f>
        <v>95.16</v>
      </c>
      <c r="S16" s="115">
        <v>86</v>
      </c>
      <c r="T16" s="18">
        <f>IF(S16="No Bid","",IF(S16&lt;&gt;0,S16+'Basic Price Adjustment'!$E38,""))</f>
        <v>85.16</v>
      </c>
      <c r="U16" s="115">
        <v>91</v>
      </c>
      <c r="V16" s="18">
        <f>IF(U16="No Bid","",IF(U16&lt;&gt;0,U16+'Basic Price Adjustment'!$E38,""))</f>
        <v>90.16</v>
      </c>
      <c r="W16" s="115">
        <v>64.099999999999994</v>
      </c>
      <c r="X16" s="18">
        <f>IF(W16="No Bid","",IF(W16&lt;&gt;0,W16+'Basic Price Adjustment'!$E38,""))</f>
        <v>63.259999999999991</v>
      </c>
      <c r="Y16" s="115">
        <v>80</v>
      </c>
      <c r="Z16" s="18">
        <f>IF(Y16="No Bid","",IF(Y16&lt;&gt;0,Y16+'Basic Price Adjustment'!$E38,""))</f>
        <v>79.16</v>
      </c>
      <c r="AA16" s="115">
        <v>93</v>
      </c>
      <c r="AB16" s="18">
        <f>IF(AA16="No Bid","",IF(AA16&lt;&gt;0,AA16+'Basic Price Adjustment'!$E38,""))</f>
        <v>92.16</v>
      </c>
      <c r="AC16" s="115"/>
      <c r="AD16" s="18" t="str">
        <f>IF(AC16="No Bid","",IF(AC16&lt;&gt;0,AC16+'Basic Price Adjustment'!$E38,""))</f>
        <v/>
      </c>
    </row>
    <row r="17" spans="1:30" s="3" customFormat="1" ht="20.100000000000001" customHeight="1" x14ac:dyDescent="0.2">
      <c r="A17" s="36">
        <v>7</v>
      </c>
      <c r="B17" s="36" t="s">
        <v>11</v>
      </c>
      <c r="C17" s="115"/>
      <c r="D17" s="18" t="str">
        <f>IF(C17="No Bid","",IF(C17&lt;&gt;0,C17+'Basic Price Adjustment'!$E39,""))</f>
        <v/>
      </c>
      <c r="E17" s="115">
        <v>62.5</v>
      </c>
      <c r="F17" s="18">
        <f>IF(E17="No Bid","",IF(E17&lt;&gt;0,E17+'Basic Price Adjustment'!$E39,""))</f>
        <v>61.7</v>
      </c>
      <c r="G17" s="115">
        <v>72</v>
      </c>
      <c r="H17" s="18">
        <f>IF(G17="No Bid","",IF(G17&lt;&gt;0,G17+'Basic Price Adjustment'!$E39,""))</f>
        <v>71.2</v>
      </c>
      <c r="I17" s="115">
        <v>62.5</v>
      </c>
      <c r="J17" s="18">
        <f>IF(I17="No Bid","",IF(I17&lt;&gt;0,I17+'Basic Price Adjustment'!$E39,""))</f>
        <v>61.7</v>
      </c>
      <c r="K17" s="115">
        <v>68.45</v>
      </c>
      <c r="L17" s="18">
        <f>IF(K17="No Bid","",IF(K17&lt;&gt;0,K17+'Basic Price Adjustment'!$E39,""))</f>
        <v>67.650000000000006</v>
      </c>
      <c r="M17" s="115">
        <v>73.2</v>
      </c>
      <c r="N17" s="18">
        <f>IF(M17="No Bid","",IF(M17&lt;&gt;0,M17+'Basic Price Adjustment'!$E39,""))</f>
        <v>72.400000000000006</v>
      </c>
      <c r="O17" s="115">
        <v>73.33</v>
      </c>
      <c r="P17" s="18">
        <f>IF(O17="No Bid","",IF(O17&lt;&gt;0,O17+'Basic Price Adjustment'!$E39,""))</f>
        <v>72.53</v>
      </c>
      <c r="Q17" s="120">
        <v>86</v>
      </c>
      <c r="R17" s="18">
        <f>IF(Q17="No Bid","",IF(Q17&lt;&gt;0,Q17+'Basic Price Adjustment'!$E39,""))</f>
        <v>85.2</v>
      </c>
      <c r="S17" s="115">
        <v>68</v>
      </c>
      <c r="T17" s="18">
        <f>IF(S17="No Bid","",IF(S17&lt;&gt;0,S17+'Basic Price Adjustment'!$E39,""))</f>
        <v>67.2</v>
      </c>
      <c r="U17" s="115">
        <v>78</v>
      </c>
      <c r="V17" s="18">
        <f>IF(U17="No Bid","",IF(U17&lt;&gt;0,U17+'Basic Price Adjustment'!$E39,""))</f>
        <v>77.2</v>
      </c>
      <c r="W17" s="115">
        <v>66.849999999999994</v>
      </c>
      <c r="X17" s="18">
        <f>IF(W17="No Bid","",IF(W17&lt;&gt;0,W17+'Basic Price Adjustment'!$E39,""))</f>
        <v>66.05</v>
      </c>
      <c r="Y17" s="115">
        <v>75</v>
      </c>
      <c r="Z17" s="18">
        <f>IF(Y17="No Bid","",IF(Y17&lt;&gt;0,Y17+'Basic Price Adjustment'!$E39,""))</f>
        <v>74.2</v>
      </c>
      <c r="AA17" s="115">
        <v>79</v>
      </c>
      <c r="AB17" s="18">
        <f>IF(AA17="No Bid","",IF(AA17&lt;&gt;0,AA17+'Basic Price Adjustment'!$E39,""))</f>
        <v>78.2</v>
      </c>
      <c r="AC17" s="115">
        <v>92.5</v>
      </c>
      <c r="AD17" s="18">
        <f>IF(AC17="No Bid","",IF(AC17&lt;&gt;0,AC17+'Basic Price Adjustment'!$E39,""))</f>
        <v>91.7</v>
      </c>
    </row>
    <row r="18" spans="1:30" s="3" customFormat="1" ht="20.100000000000001" customHeight="1" x14ac:dyDescent="0.2">
      <c r="A18" s="31">
        <v>8</v>
      </c>
      <c r="B18" s="31" t="s">
        <v>12</v>
      </c>
      <c r="C18" s="115">
        <v>76.180000000000007</v>
      </c>
      <c r="D18" s="18">
        <f>IF(C18="No Bid","",IF(C18&lt;&gt;0,C18+'Basic Price Adjustment'!$E40,""))</f>
        <v>75.23</v>
      </c>
      <c r="E18" s="115">
        <v>69.099999999999994</v>
      </c>
      <c r="F18" s="18">
        <f>IF(E18="No Bid","",IF(E18&lt;&gt;0,E18+'Basic Price Adjustment'!$E40,""))</f>
        <v>68.149999999999991</v>
      </c>
      <c r="G18" s="115">
        <v>74.900000000000006</v>
      </c>
      <c r="H18" s="18">
        <f>IF(G18="No Bid","",IF(G18&lt;&gt;0,G18+'Basic Price Adjustment'!$E40,""))</f>
        <v>73.95</v>
      </c>
      <c r="I18" s="115">
        <v>69.099999999999994</v>
      </c>
      <c r="J18" s="18">
        <f>IF(I18="No Bid","",IF(I18&lt;&gt;0,I18+'Basic Price Adjustment'!$E40,""))</f>
        <v>68.149999999999991</v>
      </c>
      <c r="K18" s="115">
        <v>77.23</v>
      </c>
      <c r="L18" s="18">
        <f>IF(K18="No Bid","",IF(K18&lt;&gt;0,K18+'Basic Price Adjustment'!$E40,""))</f>
        <v>76.28</v>
      </c>
      <c r="M18" s="115">
        <v>78.08</v>
      </c>
      <c r="N18" s="18">
        <f>IF(M18="No Bid","",IF(M18&lt;&gt;0,M18+'Basic Price Adjustment'!$E40,""))</f>
        <v>77.13</v>
      </c>
      <c r="O18" s="115">
        <v>78.08</v>
      </c>
      <c r="P18" s="18">
        <f>IF(O18="No Bid","",IF(O18&lt;&gt;0,O18+'Basic Price Adjustment'!$E40,""))</f>
        <v>77.13</v>
      </c>
      <c r="Q18" s="115">
        <v>90</v>
      </c>
      <c r="R18" s="18">
        <f>IF(Q18="No Bid","",IF(Q18&lt;&gt;0,Q18+'Basic Price Adjustment'!$E40,""))</f>
        <v>89.05</v>
      </c>
      <c r="S18" s="115">
        <v>72.5</v>
      </c>
      <c r="T18" s="18">
        <f>IF(S18="No Bid","",IF(S18&lt;&gt;0,S18+'Basic Price Adjustment'!$E40,""))</f>
        <v>71.55</v>
      </c>
      <c r="U18" s="115">
        <v>79.5</v>
      </c>
      <c r="V18" s="18">
        <f>IF(U18="No Bid","",IF(U18&lt;&gt;0,U18+'Basic Price Adjustment'!$E40,""))</f>
        <v>78.55</v>
      </c>
      <c r="W18" s="115">
        <v>69.8</v>
      </c>
      <c r="X18" s="18">
        <f>IF(W18="No Bid","",IF(W18&lt;&gt;0,W18+'Basic Price Adjustment'!$E40,""))</f>
        <v>68.849999999999994</v>
      </c>
      <c r="Y18" s="115">
        <v>80.5</v>
      </c>
      <c r="Z18" s="18">
        <f>IF(Y18="No Bid","",IF(Y18&lt;&gt;0,Y18+'Basic Price Adjustment'!$E40,""))</f>
        <v>79.55</v>
      </c>
      <c r="AA18" s="115">
        <v>84</v>
      </c>
      <c r="AB18" s="18">
        <f>IF(AA18="No Bid","",IF(AA18&lt;&gt;0,AA18+'Basic Price Adjustment'!$E40,""))</f>
        <v>83.05</v>
      </c>
      <c r="AC18" s="115">
        <v>97.5</v>
      </c>
      <c r="AD18" s="18">
        <f>IF(AC18="No Bid","",IF(AC18&lt;&gt;0,AC18+'Basic Price Adjustment'!$E40,""))</f>
        <v>96.55</v>
      </c>
    </row>
    <row r="19" spans="1:30" s="3" customFormat="1" ht="20.100000000000001" customHeight="1" x14ac:dyDescent="0.2">
      <c r="A19" s="36">
        <v>9</v>
      </c>
      <c r="B19" s="36" t="s">
        <v>13</v>
      </c>
      <c r="C19" s="115"/>
      <c r="D19" s="18" t="str">
        <f>IF(C19="No Bid","",IF(C19&lt;&gt;0,C19+'Basic Price Adjustment'!$E41,""))</f>
        <v/>
      </c>
      <c r="E19" s="115">
        <v>75</v>
      </c>
      <c r="F19" s="18">
        <f>IF(E19="No Bid","",IF(E19&lt;&gt;0,E19+'Basic Price Adjustment'!$E41,""))</f>
        <v>74.06</v>
      </c>
      <c r="G19" s="115">
        <v>80.400000000000006</v>
      </c>
      <c r="H19" s="18">
        <f>IF(G19="No Bid","",IF(G19&lt;&gt;0,G19+'Basic Price Adjustment'!$E41,""))</f>
        <v>79.460000000000008</v>
      </c>
      <c r="I19" s="115">
        <v>75</v>
      </c>
      <c r="J19" s="18">
        <f>IF(I19="No Bid","",IF(I19&lt;&gt;0,I19+'Basic Price Adjustment'!$E41,""))</f>
        <v>74.06</v>
      </c>
      <c r="K19" s="115">
        <v>77.97</v>
      </c>
      <c r="L19" s="18">
        <f>IF(K19="No Bid","",IF(K19&lt;&gt;0,K19+'Basic Price Adjustment'!$E41,""))</f>
        <v>77.03</v>
      </c>
      <c r="M19" s="115">
        <v>82.92</v>
      </c>
      <c r="N19" s="18">
        <f>IF(M19="No Bid","",IF(M19&lt;&gt;0,M19+'Basic Price Adjustment'!$E41,""))</f>
        <v>81.98</v>
      </c>
      <c r="O19" s="115">
        <v>82.92</v>
      </c>
      <c r="P19" s="18">
        <f>IF(O19="No Bid","",IF(O19&lt;&gt;0,O19+'Basic Price Adjustment'!$E41,""))</f>
        <v>81.98</v>
      </c>
      <c r="Q19" s="120">
        <v>100</v>
      </c>
      <c r="R19" s="18">
        <f>IF(Q19="No Bid","",IF(Q19&lt;&gt;0,Q19+'Basic Price Adjustment'!$E41,""))</f>
        <v>99.06</v>
      </c>
      <c r="S19" s="115">
        <v>74.5</v>
      </c>
      <c r="T19" s="18">
        <f>IF(S19="No Bid","",IF(S19&lt;&gt;0,S19+'Basic Price Adjustment'!$E41,""))</f>
        <v>73.56</v>
      </c>
      <c r="U19" s="115">
        <v>81.5</v>
      </c>
      <c r="V19" s="18">
        <f>IF(U19="No Bid","",IF(U19&lt;&gt;0,U19+'Basic Price Adjustment'!$E41,""))</f>
        <v>80.56</v>
      </c>
      <c r="W19" s="115">
        <v>72.95</v>
      </c>
      <c r="X19" s="18">
        <f>IF(W19="No Bid","",IF(W19&lt;&gt;0,W19+'Basic Price Adjustment'!$E41,""))</f>
        <v>72.010000000000005</v>
      </c>
      <c r="Y19" s="115">
        <v>83</v>
      </c>
      <c r="Z19" s="18">
        <f>IF(Y19="No Bid","",IF(Y19&lt;&gt;0,Y19+'Basic Price Adjustment'!$E41,""))</f>
        <v>82.06</v>
      </c>
      <c r="AA19" s="115">
        <v>97</v>
      </c>
      <c r="AB19" s="18">
        <f>IF(AA19="No Bid","",IF(AA19&lt;&gt;0,AA19+'Basic Price Adjustment'!$E41,""))</f>
        <v>96.06</v>
      </c>
      <c r="AC19" s="115">
        <v>108.25</v>
      </c>
      <c r="AD19" s="18">
        <f>IF(AC19="No Bid","",IF(AC19&lt;&gt;0,AC19+'Basic Price Adjustment'!$E41,""))</f>
        <v>107.31</v>
      </c>
    </row>
    <row r="20" spans="1:30" s="3" customFormat="1" ht="20.100000000000001" customHeight="1" x14ac:dyDescent="0.2">
      <c r="A20" s="31">
        <v>10</v>
      </c>
      <c r="B20" s="31" t="s">
        <v>14</v>
      </c>
      <c r="C20" s="115">
        <v>75.92</v>
      </c>
      <c r="D20" s="18">
        <f>IF(C20="No Bid","",IF(C20&lt;&gt;0,C20+'Basic Price Adjustment'!$E42,""))</f>
        <v>74.98</v>
      </c>
      <c r="E20" s="115">
        <v>69.099999999999994</v>
      </c>
      <c r="F20" s="18">
        <f>IF(E20="No Bid","",IF(E20&lt;&gt;0,E20+'Basic Price Adjustment'!$E42,""))</f>
        <v>68.16</v>
      </c>
      <c r="G20" s="115">
        <v>74.900000000000006</v>
      </c>
      <c r="H20" s="18">
        <f>IF(G20="No Bid","",IF(G20&lt;&gt;0,G20+'Basic Price Adjustment'!$E42,""))</f>
        <v>73.960000000000008</v>
      </c>
      <c r="I20" s="115">
        <v>69.099999999999994</v>
      </c>
      <c r="J20" s="18">
        <f>IF(I20="No Bid","",IF(I20&lt;&gt;0,I20+'Basic Price Adjustment'!$E42,""))</f>
        <v>68.16</v>
      </c>
      <c r="K20" s="115">
        <v>75.37</v>
      </c>
      <c r="L20" s="18">
        <f>IF(K20="No Bid","",IF(K20&lt;&gt;0,K20+'Basic Price Adjustment'!$E42,""))</f>
        <v>74.430000000000007</v>
      </c>
      <c r="M20" s="115">
        <v>78.08</v>
      </c>
      <c r="N20" s="18">
        <f>IF(M20="No Bid","",IF(M20&lt;&gt;0,M20+'Basic Price Adjustment'!$E42,""))</f>
        <v>77.14</v>
      </c>
      <c r="O20" s="115">
        <v>78.08</v>
      </c>
      <c r="P20" s="18">
        <f>IF(O20="No Bid","",IF(O20&lt;&gt;0,O20+'Basic Price Adjustment'!$E42,""))</f>
        <v>77.14</v>
      </c>
      <c r="Q20" s="115">
        <v>90</v>
      </c>
      <c r="R20" s="18">
        <f>IF(Q20="No Bid","",IF(Q20&lt;&gt;0,Q20+'Basic Price Adjustment'!$E42,""))</f>
        <v>89.06</v>
      </c>
      <c r="S20" s="115">
        <v>72.5</v>
      </c>
      <c r="T20" s="18">
        <f>IF(S20="No Bid","",IF(S20&lt;&gt;0,S20+'Basic Price Adjustment'!$E42,""))</f>
        <v>71.56</v>
      </c>
      <c r="U20" s="115">
        <v>79.5</v>
      </c>
      <c r="V20" s="18">
        <f>IF(U20="No Bid","",IF(U20&lt;&gt;0,U20+'Basic Price Adjustment'!$E42,""))</f>
        <v>78.56</v>
      </c>
      <c r="W20" s="115">
        <v>69.8</v>
      </c>
      <c r="X20" s="18">
        <f>IF(W20="No Bid","",IF(W20&lt;&gt;0,W20+'Basic Price Adjustment'!$E42,""))</f>
        <v>68.86</v>
      </c>
      <c r="Y20" s="115">
        <v>80.5</v>
      </c>
      <c r="Z20" s="18">
        <f>IF(Y20="No Bid","",IF(Y20&lt;&gt;0,Y20+'Basic Price Adjustment'!$E42,""))</f>
        <v>79.56</v>
      </c>
      <c r="AA20" s="115">
        <v>84</v>
      </c>
      <c r="AB20" s="18">
        <f>IF(AA20="No Bid","",IF(AA20&lt;&gt;0,AA20+'Basic Price Adjustment'!$E42,""))</f>
        <v>83.06</v>
      </c>
      <c r="AC20" s="115">
        <v>97.5</v>
      </c>
      <c r="AD20" s="18">
        <f>IF(AC20="No Bid","",IF(AC20&lt;&gt;0,AC20+'Basic Price Adjustment'!$E42,""))</f>
        <v>96.56</v>
      </c>
    </row>
    <row r="21" spans="1:30" s="3" customFormat="1" ht="20.100000000000001" customHeight="1" x14ac:dyDescent="0.2">
      <c r="A21" s="36">
        <v>11</v>
      </c>
      <c r="B21" s="36" t="s">
        <v>15</v>
      </c>
      <c r="C21" s="115">
        <v>84.55</v>
      </c>
      <c r="D21" s="18">
        <f>IF(C21="No Bid","",IF(C21&lt;&gt;0,C21+'Basic Price Adjustment'!$E43,""))</f>
        <v>83.61999999999999</v>
      </c>
      <c r="E21" s="115">
        <v>73.5</v>
      </c>
      <c r="F21" s="18">
        <f>IF(E21="No Bid","",IF(E21&lt;&gt;0,E21+'Basic Price Adjustment'!$E43,""))</f>
        <v>72.569999999999993</v>
      </c>
      <c r="G21" s="115">
        <v>78.2</v>
      </c>
      <c r="H21" s="18">
        <f>IF(G21="No Bid","",IF(G21&lt;&gt;0,G21+'Basic Price Adjustment'!$E43,""))</f>
        <v>77.27</v>
      </c>
      <c r="I21" s="115">
        <v>73.5</v>
      </c>
      <c r="J21" s="18">
        <f>IF(I21="No Bid","",IF(I21&lt;&gt;0,I21+'Basic Price Adjustment'!$E43,""))</f>
        <v>72.569999999999993</v>
      </c>
      <c r="K21" s="115">
        <v>77.97</v>
      </c>
      <c r="L21" s="18">
        <f>IF(K21="No Bid","",IF(K21&lt;&gt;0,K21+'Basic Price Adjustment'!$E43,""))</f>
        <v>77.039999999999992</v>
      </c>
      <c r="M21" s="115">
        <v>83.06</v>
      </c>
      <c r="N21" s="18">
        <f>IF(M21="No Bid","",IF(M21&lt;&gt;0,M21+'Basic Price Adjustment'!$E43,""))</f>
        <v>82.13</v>
      </c>
      <c r="O21" s="115">
        <v>83.06</v>
      </c>
      <c r="P21" s="18">
        <f>IF(O21="No Bid","",IF(O21&lt;&gt;0,O21+'Basic Price Adjustment'!$E43,""))</f>
        <v>82.13</v>
      </c>
      <c r="Q21" s="120">
        <v>95</v>
      </c>
      <c r="R21" s="18">
        <f>IF(Q21="No Bid","",IF(Q21&lt;&gt;0,Q21+'Basic Price Adjustment'!$E43,""))</f>
        <v>94.07</v>
      </c>
      <c r="S21" s="115">
        <v>92</v>
      </c>
      <c r="T21" s="18">
        <f>IF(S21="No Bid","",IF(S21&lt;&gt;0,S21+'Basic Price Adjustment'!$E43,""))</f>
        <v>91.07</v>
      </c>
      <c r="U21" s="115">
        <v>99</v>
      </c>
      <c r="V21" s="18">
        <f>IF(U21="No Bid","",IF(U21&lt;&gt;0,U21+'Basic Price Adjustment'!$E43,""))</f>
        <v>98.07</v>
      </c>
      <c r="W21" s="115">
        <v>70.8</v>
      </c>
      <c r="X21" s="18">
        <f>IF(W21="No Bid","",IF(W21&lt;&gt;0,W21+'Basic Price Adjustment'!$E43,""))</f>
        <v>69.86999999999999</v>
      </c>
      <c r="Y21" s="115">
        <v>83</v>
      </c>
      <c r="Z21" s="18">
        <f>IF(Y21="No Bid","",IF(Y21&lt;&gt;0,Y21+'Basic Price Adjustment'!$E43,""))</f>
        <v>82.07</v>
      </c>
      <c r="AA21" s="115">
        <v>97</v>
      </c>
      <c r="AB21" s="18">
        <f>IF(AA21="No Bid","",IF(AA21&lt;&gt;0,AA21+'Basic Price Adjustment'!$E43,""))</f>
        <v>96.07</v>
      </c>
      <c r="AC21" s="115">
        <v>108.25</v>
      </c>
      <c r="AD21" s="18">
        <f>IF(AC21="No Bid","",IF(AC21&lt;&gt;0,AC21+'Basic Price Adjustment'!$E43,""))</f>
        <v>107.32</v>
      </c>
    </row>
    <row r="22" spans="1:30" s="3" customFormat="1" ht="20.100000000000001" customHeight="1" x14ac:dyDescent="0.2">
      <c r="A22" s="31">
        <v>12</v>
      </c>
      <c r="B22" s="31" t="s">
        <v>16</v>
      </c>
      <c r="C22" s="115"/>
      <c r="D22" s="18" t="str">
        <f>IF(C22="No Bid","",IF(C22&lt;&gt;0,C22+'Basic Price Adjustment'!$E44,""))</f>
        <v/>
      </c>
      <c r="E22" s="115">
        <v>90</v>
      </c>
      <c r="F22" s="18">
        <f>IF(E22="No Bid","",IF(E22&lt;&gt;0,E22+'Basic Price Adjustment'!$E44,""))</f>
        <v>88.91</v>
      </c>
      <c r="G22" s="115">
        <v>93.5</v>
      </c>
      <c r="H22" s="18">
        <f>IF(G22="No Bid","",IF(G22&lt;&gt;0,G22+'Basic Price Adjustment'!$E44,""))</f>
        <v>92.41</v>
      </c>
      <c r="I22" s="115">
        <v>90</v>
      </c>
      <c r="J22" s="18">
        <f>IF(I22="No Bid","",IF(I22&lt;&gt;0,I22+'Basic Price Adjustment'!$E44,""))</f>
        <v>88.91</v>
      </c>
      <c r="K22" s="115">
        <v>86</v>
      </c>
      <c r="L22" s="18">
        <f>IF(K22="No Bid","",IF(K22&lt;&gt;0,K22+'Basic Price Adjustment'!$E44,""))</f>
        <v>84.91</v>
      </c>
      <c r="M22" s="115">
        <v>97.95</v>
      </c>
      <c r="N22" s="18">
        <f>IF(M22="No Bid","",IF(M22&lt;&gt;0,M22+'Basic Price Adjustment'!$E44,""))</f>
        <v>96.86</v>
      </c>
      <c r="O22" s="115">
        <v>104.95</v>
      </c>
      <c r="P22" s="18">
        <f>IF(O22="No Bid","",IF(O22&lt;&gt;0,O22+'Basic Price Adjustment'!$E44,""))</f>
        <v>103.86</v>
      </c>
      <c r="Q22" s="115"/>
      <c r="R22" s="18" t="str">
        <f>IF(Q22="No Bid","",IF(Q22&lt;&gt;0,Q22+'Basic Price Adjustment'!$E44,""))</f>
        <v/>
      </c>
      <c r="S22" s="115">
        <v>94</v>
      </c>
      <c r="T22" s="18">
        <f>IF(S22="No Bid","",IF(S22&lt;&gt;0,S22+'Basic Price Adjustment'!$E44,""))</f>
        <v>92.91</v>
      </c>
      <c r="U22" s="115">
        <v>111</v>
      </c>
      <c r="V22" s="18">
        <f>IF(U22="No Bid","",IF(U22&lt;&gt;0,U22+'Basic Price Adjustment'!$E44,""))</f>
        <v>109.91</v>
      </c>
      <c r="W22" s="115">
        <v>102.5</v>
      </c>
      <c r="X22" s="18">
        <f>IF(W22="No Bid","",IF(W22&lt;&gt;0,W22+'Basic Price Adjustment'!$E44,""))</f>
        <v>101.41</v>
      </c>
      <c r="Y22" s="115"/>
      <c r="Z22" s="18" t="str">
        <f>IF(Y22="No Bid","",IF(Y22&lt;&gt;0,Y22+'Basic Price Adjustment'!$E44,""))</f>
        <v/>
      </c>
      <c r="AA22" s="115"/>
      <c r="AB22" s="18" t="str">
        <f>IF(AA22="No Bid","",IF(AA22&lt;&gt;0,AA22+'Basic Price Adjustment'!$E44,""))</f>
        <v/>
      </c>
      <c r="AC22" s="115"/>
      <c r="AD22" s="18" t="str">
        <f>IF(AC22="No Bid","",IF(AC22&lt;&gt;0,AC22+'Basic Price Adjustment'!$E44,""))</f>
        <v/>
      </c>
    </row>
    <row r="23" spans="1:30" s="3" customFormat="1" ht="20.100000000000001" customHeight="1" x14ac:dyDescent="0.2">
      <c r="A23" s="36">
        <v>13</v>
      </c>
      <c r="B23" s="36" t="s">
        <v>17</v>
      </c>
      <c r="C23" s="115"/>
      <c r="D23" s="18" t="str">
        <f>IF(C23="No Bid","",IF(C23&lt;&gt;0,C23+'Basic Price Adjustment'!$E45,""))</f>
        <v/>
      </c>
      <c r="E23" s="115">
        <v>95</v>
      </c>
      <c r="F23" s="18">
        <f>IF(E23="No Bid","",IF(E23&lt;&gt;0,E23+'Basic Price Adjustment'!$E45,""))</f>
        <v>93.95</v>
      </c>
      <c r="G23" s="115">
        <v>96</v>
      </c>
      <c r="H23" s="18">
        <f>IF(G23="No Bid","",IF(G23&lt;&gt;0,G23+'Basic Price Adjustment'!$E45,""))</f>
        <v>94.95</v>
      </c>
      <c r="I23" s="115">
        <v>95</v>
      </c>
      <c r="J23" s="18">
        <f>IF(I23="No Bid","",IF(I23&lt;&gt;0,I23+'Basic Price Adjustment'!$E45,""))</f>
        <v>93.95</v>
      </c>
      <c r="K23" s="115">
        <v>87.6</v>
      </c>
      <c r="L23" s="18">
        <f>IF(K23="No Bid","",IF(K23&lt;&gt;0,K23+'Basic Price Adjustment'!$E45,""))</f>
        <v>86.55</v>
      </c>
      <c r="M23" s="115">
        <v>100.45</v>
      </c>
      <c r="N23" s="18">
        <f>IF(M23="No Bid","",IF(M23&lt;&gt;0,M23+'Basic Price Adjustment'!$E45,""))</f>
        <v>99.4</v>
      </c>
      <c r="O23" s="115">
        <v>107.59</v>
      </c>
      <c r="P23" s="18">
        <f>IF(O23="No Bid","",IF(O23&lt;&gt;0,O23+'Basic Price Adjustment'!$E45,""))</f>
        <v>106.54</v>
      </c>
      <c r="Q23" s="120"/>
      <c r="R23" s="18" t="str">
        <f>IF(Q23="No Bid","",IF(Q23&lt;&gt;0,Q23+'Basic Price Adjustment'!$E45,""))</f>
        <v/>
      </c>
      <c r="S23" s="115">
        <v>115</v>
      </c>
      <c r="T23" s="18">
        <f>IF(S23="No Bid","",IF(S23&lt;&gt;0,S23+'Basic Price Adjustment'!$E45,""))</f>
        <v>113.95</v>
      </c>
      <c r="U23" s="115">
        <v>123</v>
      </c>
      <c r="V23" s="18">
        <f>IF(U23="No Bid","",IF(U23&lt;&gt;0,U23+'Basic Price Adjustment'!$E45,""))</f>
        <v>121.95</v>
      </c>
      <c r="W23" s="115">
        <v>106</v>
      </c>
      <c r="X23" s="18">
        <f>IF(W23="No Bid","",IF(W23&lt;&gt;0,W23+'Basic Price Adjustment'!$E45,""))</f>
        <v>104.95</v>
      </c>
      <c r="Y23" s="115"/>
      <c r="Z23" s="18" t="str">
        <f>IF(Y23="No Bid","",IF(Y23&lt;&gt;0,Y23+'Basic Price Adjustment'!$E45,""))</f>
        <v/>
      </c>
      <c r="AA23" s="115"/>
      <c r="AB23" s="18" t="str">
        <f>IF(AA23="No Bid","",IF(AA23&lt;&gt;0,AA23+'Basic Price Adjustment'!$E45,""))</f>
        <v/>
      </c>
      <c r="AC23" s="115"/>
      <c r="AD23" s="18" t="str">
        <f>IF(AC23="No Bid","",IF(AC23&lt;&gt;0,AC23+'Basic Price Adjustment'!$E45,""))</f>
        <v/>
      </c>
    </row>
    <row r="24" spans="1:30" s="3" customFormat="1" ht="20.100000000000001" customHeight="1" x14ac:dyDescent="0.2">
      <c r="A24" s="31">
        <v>14</v>
      </c>
      <c r="B24" s="31" t="s">
        <v>18</v>
      </c>
      <c r="C24" s="115"/>
      <c r="D24" s="18" t="str">
        <f>IF(C24="No Bid","",IF(C24&lt;&gt;0,C24+'Basic Price Adjustment'!$E46,""))</f>
        <v/>
      </c>
      <c r="E24" s="115">
        <v>81.5</v>
      </c>
      <c r="F24" s="18">
        <f>IF(E24="No Bid","",IF(E24&lt;&gt;0,E24+'Basic Price Adjustment'!$E46,""))</f>
        <v>80.44</v>
      </c>
      <c r="G24" s="115">
        <v>97</v>
      </c>
      <c r="H24" s="18">
        <f>IF(G24="No Bid","",IF(G24&lt;&gt;0,G24+'Basic Price Adjustment'!$E46,""))</f>
        <v>95.94</v>
      </c>
      <c r="I24" s="115">
        <v>81.5</v>
      </c>
      <c r="J24" s="18">
        <f>IF(I24="No Bid","",IF(I24&lt;&gt;0,I24+'Basic Price Adjustment'!$E46,""))</f>
        <v>80.44</v>
      </c>
      <c r="K24" s="115">
        <v>87.63</v>
      </c>
      <c r="L24" s="18">
        <f>IF(K24="No Bid","",IF(K24&lt;&gt;0,K24+'Basic Price Adjustment'!$E46,""))</f>
        <v>86.57</v>
      </c>
      <c r="M24" s="115">
        <v>94.46</v>
      </c>
      <c r="N24" s="18">
        <f>IF(M24="No Bid","",IF(M24&lt;&gt;0,M24+'Basic Price Adjustment'!$E46,""))</f>
        <v>93.399999999999991</v>
      </c>
      <c r="O24" s="115">
        <v>103.17</v>
      </c>
      <c r="P24" s="18">
        <f>IF(O24="No Bid","",IF(O24&lt;&gt;0,O24+'Basic Price Adjustment'!$E46,""))</f>
        <v>102.11</v>
      </c>
      <c r="Q24" s="115">
        <v>98</v>
      </c>
      <c r="R24" s="18">
        <f>IF(Q24="No Bid","",IF(Q24&lt;&gt;0,Q24+'Basic Price Adjustment'!$E46,""))</f>
        <v>96.94</v>
      </c>
      <c r="S24" s="115">
        <v>93</v>
      </c>
      <c r="T24" s="18">
        <f>IF(S24="No Bid","",IF(S24&lt;&gt;0,S24+'Basic Price Adjustment'!$E46,""))</f>
        <v>91.94</v>
      </c>
      <c r="U24" s="115">
        <v>109</v>
      </c>
      <c r="V24" s="18">
        <f>IF(U24="No Bid","",IF(U24&lt;&gt;0,U24+'Basic Price Adjustment'!$E46,""))</f>
        <v>107.94</v>
      </c>
      <c r="W24" s="115">
        <v>79.75</v>
      </c>
      <c r="X24" s="18">
        <f>IF(W24="No Bid","",IF(W24&lt;&gt;0,W24+'Basic Price Adjustment'!$E46,""))</f>
        <v>78.69</v>
      </c>
      <c r="Y24" s="115">
        <v>101</v>
      </c>
      <c r="Z24" s="18">
        <f>IF(Y24="No Bid","",IF(Y24&lt;&gt;0,Y24+'Basic Price Adjustment'!$E46,""))</f>
        <v>99.94</v>
      </c>
      <c r="AA24" s="115">
        <v>104</v>
      </c>
      <c r="AB24" s="18">
        <f>IF(AA24="No Bid","",IF(AA24&lt;&gt;0,AA24+'Basic Price Adjustment'!$E46,""))</f>
        <v>102.94</v>
      </c>
      <c r="AC24" s="115"/>
      <c r="AD24" s="18" t="str">
        <f>IF(AC24="No Bid","",IF(AC24&lt;&gt;0,AC24+'Basic Price Adjustment'!$E46,""))</f>
        <v/>
      </c>
    </row>
    <row r="25" spans="1:30" s="3" customFormat="1" ht="20.100000000000001" customHeight="1" x14ac:dyDescent="0.2">
      <c r="A25" s="36">
        <v>15</v>
      </c>
      <c r="B25" s="36" t="s">
        <v>19</v>
      </c>
      <c r="C25" s="115"/>
      <c r="D25" s="18" t="str">
        <f>IF(C25="No Bid","",IF(C25&lt;&gt;0,C25+'Basic Price Adjustment'!$E47,""))</f>
        <v/>
      </c>
      <c r="E25" s="115">
        <v>89</v>
      </c>
      <c r="F25" s="18">
        <f>IF(E25="No Bid","",IF(E25&lt;&gt;0,E25+'Basic Price Adjustment'!$E47,""))</f>
        <v>87.92</v>
      </c>
      <c r="G25" s="115">
        <v>107</v>
      </c>
      <c r="H25" s="18">
        <f>IF(G25="No Bid","",IF(G25&lt;&gt;0,G25+'Basic Price Adjustment'!$E47,""))</f>
        <v>105.92</v>
      </c>
      <c r="I25" s="115">
        <v>89</v>
      </c>
      <c r="J25" s="18">
        <f>IF(I25="No Bid","",IF(I25&lt;&gt;0,I25+'Basic Price Adjustment'!$E47,""))</f>
        <v>87.92</v>
      </c>
      <c r="K25" s="115">
        <v>91.28</v>
      </c>
      <c r="L25" s="18">
        <f>IF(K25="No Bid","",IF(K25&lt;&gt;0,K25+'Basic Price Adjustment'!$E47,""))</f>
        <v>90.2</v>
      </c>
      <c r="M25" s="115">
        <v>97.68</v>
      </c>
      <c r="N25" s="18">
        <f>IF(M25="No Bid","",IF(M25&lt;&gt;0,M25+'Basic Price Adjustment'!$E47,""))</f>
        <v>96.600000000000009</v>
      </c>
      <c r="O25" s="115">
        <v>104.2</v>
      </c>
      <c r="P25" s="18">
        <f>IF(O25="No Bid","",IF(O25&lt;&gt;0,O25+'Basic Price Adjustment'!$E47,""))</f>
        <v>103.12</v>
      </c>
      <c r="Q25" s="120"/>
      <c r="R25" s="18" t="str">
        <f>IF(Q25="No Bid","",IF(Q25&lt;&gt;0,Q25+'Basic Price Adjustment'!$E47,""))</f>
        <v/>
      </c>
      <c r="S25" s="115">
        <v>119</v>
      </c>
      <c r="T25" s="18">
        <f>IF(S25="No Bid","",IF(S25&lt;&gt;0,S25+'Basic Price Adjustment'!$E47,""))</f>
        <v>117.92</v>
      </c>
      <c r="U25" s="115">
        <v>120</v>
      </c>
      <c r="V25" s="18">
        <f>IF(U25="No Bid","",IF(U25&lt;&gt;0,U25+'Basic Price Adjustment'!$E47,""))</f>
        <v>118.92</v>
      </c>
      <c r="W25" s="115">
        <v>82.35</v>
      </c>
      <c r="X25" s="18">
        <f>IF(W25="No Bid","",IF(W25&lt;&gt;0,W25+'Basic Price Adjustment'!$E47,""))</f>
        <v>81.27</v>
      </c>
      <c r="Y25" s="115"/>
      <c r="Z25" s="18" t="str">
        <f>IF(Y25="No Bid","",IF(Y25&lt;&gt;0,Y25+'Basic Price Adjustment'!$E47,""))</f>
        <v/>
      </c>
      <c r="AA25" s="115"/>
      <c r="AB25" s="18" t="str">
        <f>IF(AA25="No Bid","",IF(AA25&lt;&gt;0,AA25+'Basic Price Adjustment'!$E47,""))</f>
        <v/>
      </c>
      <c r="AC25" s="115"/>
      <c r="AD25" s="18" t="str">
        <f>IF(AC25="No Bid","",IF(AC25&lt;&gt;0,AC25+'Basic Price Adjustment'!$E47,""))</f>
        <v/>
      </c>
    </row>
    <row r="26" spans="1:30" s="3" customFormat="1" ht="20.100000000000001" customHeight="1" x14ac:dyDescent="0.2">
      <c r="A26" s="31">
        <v>16</v>
      </c>
      <c r="B26" s="31" t="s">
        <v>158</v>
      </c>
      <c r="C26" s="115"/>
      <c r="D26" s="18" t="str">
        <f>IF(C26="No Bid","",IF(C26&lt;&gt;0,C26+'Basic Price Adjustment'!$E48,""))</f>
        <v/>
      </c>
      <c r="E26" s="115">
        <v>72.8</v>
      </c>
      <c r="F26" s="18">
        <f>IF(E26="No Bid","",IF(E26&lt;&gt;0,E26+'Basic Price Adjustment'!$E48,""))</f>
        <v>71.91</v>
      </c>
      <c r="G26" s="115">
        <v>82.3</v>
      </c>
      <c r="H26" s="18">
        <f>IF(G26="No Bid","",IF(G26&lt;&gt;0,G26+'Basic Price Adjustment'!$E48,""))</f>
        <v>81.41</v>
      </c>
      <c r="I26" s="115">
        <v>72.8</v>
      </c>
      <c r="J26" s="18">
        <f>IF(I26="No Bid","",IF(I26&lt;&gt;0,I26+'Basic Price Adjustment'!$E48,""))</f>
        <v>71.91</v>
      </c>
      <c r="K26" s="115">
        <v>77.510000000000005</v>
      </c>
      <c r="L26" s="18">
        <f>IF(K26="No Bid","",IF(K26&lt;&gt;0,K26+'Basic Price Adjustment'!$E48,""))</f>
        <v>76.62</v>
      </c>
      <c r="M26" s="115">
        <v>83.71</v>
      </c>
      <c r="N26" s="18">
        <f>IF(M26="No Bid","",IF(M26&lt;&gt;0,M26+'Basic Price Adjustment'!$E48,""))</f>
        <v>82.82</v>
      </c>
      <c r="O26" s="115">
        <v>87.08</v>
      </c>
      <c r="P26" s="18">
        <f>IF(O26="No Bid","",IF(O26&lt;&gt;0,O26+'Basic Price Adjustment'!$E48,""))</f>
        <v>86.19</v>
      </c>
      <c r="Q26" s="115">
        <v>92</v>
      </c>
      <c r="R26" s="18">
        <f>IF(Q26="No Bid","",IF(Q26&lt;&gt;0,Q26+'Basic Price Adjustment'!$E48,""))</f>
        <v>91.11</v>
      </c>
      <c r="S26" s="115">
        <v>72</v>
      </c>
      <c r="T26" s="18">
        <f>IF(S26="No Bid","",IF(S26&lt;&gt;0,S26+'Basic Price Adjustment'!$E48,""))</f>
        <v>71.11</v>
      </c>
      <c r="U26" s="115">
        <v>79</v>
      </c>
      <c r="V26" s="18">
        <f>IF(U26="No Bid","",IF(U26&lt;&gt;0,U26+'Basic Price Adjustment'!$E48,""))</f>
        <v>78.11</v>
      </c>
      <c r="W26" s="115">
        <v>69.25</v>
      </c>
      <c r="X26" s="18">
        <f>IF(W26="No Bid","",IF(W26&lt;&gt;0,W26+'Basic Price Adjustment'!$E48,""))</f>
        <v>68.36</v>
      </c>
      <c r="Y26" s="115">
        <v>78.5</v>
      </c>
      <c r="Z26" s="18">
        <f>IF(Y26="No Bid","",IF(Y26&lt;&gt;0,Y26+'Basic Price Adjustment'!$E48,""))</f>
        <v>77.61</v>
      </c>
      <c r="AA26" s="115">
        <v>99</v>
      </c>
      <c r="AB26" s="18">
        <f>IF(AA26="No Bid","",IF(AA26&lt;&gt;0,AA26+'Basic Price Adjustment'!$E48,""))</f>
        <v>98.11</v>
      </c>
      <c r="AC26" s="115">
        <v>105</v>
      </c>
      <c r="AD26" s="18">
        <f>IF(AC26="No Bid","",IF(AC26&lt;&gt;0,AC26+'Basic Price Adjustment'!$E48,""))</f>
        <v>104.11</v>
      </c>
    </row>
    <row r="27" spans="1:30" s="3" customFormat="1" ht="20.100000000000001" customHeight="1" x14ac:dyDescent="0.2">
      <c r="A27" s="36">
        <v>17</v>
      </c>
      <c r="B27" s="36" t="s">
        <v>159</v>
      </c>
      <c r="C27" s="115"/>
      <c r="D27" s="18" t="str">
        <f>IF(C27="No Bid","",IF(C27&lt;&gt;0,C27+'Basic Price Adjustment'!$E49,""))</f>
        <v/>
      </c>
      <c r="E27" s="115">
        <v>72.8</v>
      </c>
      <c r="F27" s="18">
        <f>IF(E27="No Bid","",IF(E27&lt;&gt;0,E27+'Basic Price Adjustment'!$E49,""))</f>
        <v>71.91</v>
      </c>
      <c r="G27" s="115">
        <v>82.3</v>
      </c>
      <c r="H27" s="18">
        <f>IF(G27="No Bid","",IF(G27&lt;&gt;0,G27+'Basic Price Adjustment'!$E49,""))</f>
        <v>81.41</v>
      </c>
      <c r="I27" s="115">
        <v>72.8</v>
      </c>
      <c r="J27" s="18">
        <f>IF(I27="No Bid","",IF(I27&lt;&gt;0,I27+'Basic Price Adjustment'!$E49,""))</f>
        <v>71.91</v>
      </c>
      <c r="K27" s="115">
        <v>80.84</v>
      </c>
      <c r="L27" s="18">
        <f>IF(K27="No Bid","",IF(K27&lt;&gt;0,K27+'Basic Price Adjustment'!$E49,""))</f>
        <v>79.95</v>
      </c>
      <c r="M27" s="115">
        <v>86.38</v>
      </c>
      <c r="N27" s="18">
        <f>IF(M27="No Bid","",IF(M27&lt;&gt;0,M27+'Basic Price Adjustment'!$E49,""))</f>
        <v>85.49</v>
      </c>
      <c r="O27" s="115">
        <v>89.67</v>
      </c>
      <c r="P27" s="18">
        <f>IF(O27="No Bid","",IF(O27&lt;&gt;0,O27+'Basic Price Adjustment'!$E49,""))</f>
        <v>88.78</v>
      </c>
      <c r="Q27" s="120">
        <v>100</v>
      </c>
      <c r="R27" s="18">
        <f>IF(Q27="No Bid","",IF(Q27&lt;&gt;0,Q27+'Basic Price Adjustment'!$E49,""))</f>
        <v>99.11</v>
      </c>
      <c r="S27" s="115">
        <v>96</v>
      </c>
      <c r="T27" s="18">
        <f>IF(S27="No Bid","",IF(S27&lt;&gt;0,S27+'Basic Price Adjustment'!$E49,""))</f>
        <v>95.11</v>
      </c>
      <c r="U27" s="115">
        <v>101</v>
      </c>
      <c r="V27" s="18">
        <f>IF(U27="No Bid","",IF(U27&lt;&gt;0,U27+'Basic Price Adjustment'!$E49,""))</f>
        <v>100.11</v>
      </c>
      <c r="W27" s="115">
        <v>70.900000000000006</v>
      </c>
      <c r="X27" s="18">
        <f>IF(W27="No Bid","",IF(W27&lt;&gt;0,W27+'Basic Price Adjustment'!$E49,""))</f>
        <v>70.010000000000005</v>
      </c>
      <c r="Y27" s="115">
        <v>78.5</v>
      </c>
      <c r="Z27" s="18">
        <f>IF(Y27="No Bid","",IF(Y27&lt;&gt;0,Y27+'Basic Price Adjustment'!$E49,""))</f>
        <v>77.61</v>
      </c>
      <c r="AA27" s="115">
        <v>99</v>
      </c>
      <c r="AB27" s="18">
        <f>IF(AA27="No Bid","",IF(AA27&lt;&gt;0,AA27+'Basic Price Adjustment'!$E49,""))</f>
        <v>98.11</v>
      </c>
      <c r="AC27" s="115">
        <v>105</v>
      </c>
      <c r="AD27" s="18">
        <f>IF(AC27="No Bid","",IF(AC27&lt;&gt;0,AC27+'Basic Price Adjustment'!$E49,""))</f>
        <v>104.11</v>
      </c>
    </row>
    <row r="28" spans="1:30" s="2" customFormat="1" ht="20.100000000000001" customHeight="1" thickBot="1" x14ac:dyDescent="0.25">
      <c r="A28" s="35">
        <v>18</v>
      </c>
      <c r="B28" s="35" t="s">
        <v>50</v>
      </c>
      <c r="C28" s="115">
        <v>75.92</v>
      </c>
      <c r="D28" s="18">
        <f>IF(C28="No Bid","",IF(C28&lt;&gt;0,C28+'Basic Price Adjustment'!$E50,""))</f>
        <v>75.02</v>
      </c>
      <c r="E28" s="115">
        <v>60</v>
      </c>
      <c r="F28" s="18">
        <f>IF(E28="No Bid","",IF(E28&lt;&gt;0,E28+'Basic Price Adjustment'!$E50,""))</f>
        <v>59.1</v>
      </c>
      <c r="G28" s="115">
        <v>68</v>
      </c>
      <c r="H28" s="18">
        <f>IF(G28="No Bid","",IF(G28&lt;&gt;0,G28+'Basic Price Adjustment'!$E50,""))</f>
        <v>67.099999999999994</v>
      </c>
      <c r="I28" s="115">
        <v>60</v>
      </c>
      <c r="J28" s="18">
        <f>IF(I28="No Bid","",IF(I28&lt;&gt;0,I28+'Basic Price Adjustment'!$E50,""))</f>
        <v>59.1</v>
      </c>
      <c r="K28" s="115">
        <v>77.08</v>
      </c>
      <c r="L28" s="18">
        <f>IF(K28="No Bid","",IF(K28&lt;&gt;0,K28+'Basic Price Adjustment'!$E50,""))</f>
        <v>76.179999999999993</v>
      </c>
      <c r="M28" s="115">
        <v>77.739999999999995</v>
      </c>
      <c r="N28" s="18">
        <f>IF(M28="No Bid","",IF(M28&lt;&gt;0,M28+'Basic Price Adjustment'!$E50,""))</f>
        <v>76.839999999999989</v>
      </c>
      <c r="O28" s="115">
        <v>79.64</v>
      </c>
      <c r="P28" s="18">
        <f>IF(O28="No Bid","",IF(O28&lt;&gt;0,O28+'Basic Price Adjustment'!$E50,""))</f>
        <v>78.739999999999995</v>
      </c>
      <c r="Q28" s="115">
        <v>90</v>
      </c>
      <c r="R28" s="18">
        <f>IF(Q28="No Bid","",IF(Q28&lt;&gt;0,Q28+'Basic Price Adjustment'!$E50,""))</f>
        <v>89.1</v>
      </c>
      <c r="S28" s="115">
        <v>72.5</v>
      </c>
      <c r="T28" s="18">
        <f>IF(S28="No Bid","",IF(S28&lt;&gt;0,S28+'Basic Price Adjustment'!$E50,""))</f>
        <v>71.599999999999994</v>
      </c>
      <c r="U28" s="115">
        <v>79.5</v>
      </c>
      <c r="V28" s="18">
        <f>IF(U28="No Bid","",IF(U28&lt;&gt;0,U28+'Basic Price Adjustment'!$E50,""))</f>
        <v>78.599999999999994</v>
      </c>
      <c r="W28" s="115">
        <v>62.7</v>
      </c>
      <c r="X28" s="18">
        <f>IF(W28="No Bid","",IF(W28&lt;&gt;0,W28+'Basic Price Adjustment'!$E50,""))</f>
        <v>61.800000000000004</v>
      </c>
      <c r="Y28" s="115">
        <v>80.5</v>
      </c>
      <c r="Z28" s="18">
        <f>IF(Y28="No Bid","",IF(Y28&lt;&gt;0,Y28+'Basic Price Adjustment'!$E50,""))</f>
        <v>79.599999999999994</v>
      </c>
      <c r="AA28" s="115">
        <v>84</v>
      </c>
      <c r="AB28" s="18">
        <f>IF(AA28="No Bid","",IF(AA28&lt;&gt;0,AA28+'Basic Price Adjustment'!$E50,""))</f>
        <v>83.1</v>
      </c>
      <c r="AC28" s="115">
        <v>97.5</v>
      </c>
      <c r="AD28" s="18">
        <f>IF(AC28="No Bid","",IF(AC28&lt;&gt;0,AC28+'Basic Price Adjustment'!$E50,""))</f>
        <v>96.6</v>
      </c>
    </row>
  </sheetData>
  <mergeCells count="89">
    <mergeCell ref="W9:X9"/>
    <mergeCell ref="E3:J3"/>
    <mergeCell ref="E4:J4"/>
    <mergeCell ref="K5:L5"/>
    <mergeCell ref="K8:L8"/>
    <mergeCell ref="M8:N8"/>
    <mergeCell ref="O8:P8"/>
    <mergeCell ref="K9:L9"/>
    <mergeCell ref="M9:N9"/>
    <mergeCell ref="O9:P9"/>
    <mergeCell ref="S5:T5"/>
    <mergeCell ref="W4:X4"/>
    <mergeCell ref="E9:F9"/>
    <mergeCell ref="G9:H9"/>
    <mergeCell ref="G8:H8"/>
    <mergeCell ref="E8:F8"/>
    <mergeCell ref="W5:X5"/>
    <mergeCell ref="W8:X8"/>
    <mergeCell ref="O5:P5"/>
    <mergeCell ref="Y8:Z8"/>
    <mergeCell ref="W3:X3"/>
    <mergeCell ref="Y5:Z5"/>
    <mergeCell ref="Q3:R3"/>
    <mergeCell ref="Q4:R4"/>
    <mergeCell ref="Q5:R5"/>
    <mergeCell ref="Q6:R6"/>
    <mergeCell ref="Q7:R7"/>
    <mergeCell ref="O7:P7"/>
    <mergeCell ref="W6:X6"/>
    <mergeCell ref="W7:X7"/>
    <mergeCell ref="C3:D3"/>
    <mergeCell ref="C4:D4"/>
    <mergeCell ref="I8:J8"/>
    <mergeCell ref="I5:J5"/>
    <mergeCell ref="K3:P3"/>
    <mergeCell ref="K4:P4"/>
    <mergeCell ref="C8:D8"/>
    <mergeCell ref="C6:D6"/>
    <mergeCell ref="C7:D7"/>
    <mergeCell ref="I6:J6"/>
    <mergeCell ref="I7:J7"/>
    <mergeCell ref="E6:F6"/>
    <mergeCell ref="E7:F7"/>
    <mergeCell ref="G6:H6"/>
    <mergeCell ref="G7:H7"/>
    <mergeCell ref="O6:P6"/>
    <mergeCell ref="I9:J9"/>
    <mergeCell ref="A8:A9"/>
    <mergeCell ref="A3:A5"/>
    <mergeCell ref="AA8:AB8"/>
    <mergeCell ref="S8:T8"/>
    <mergeCell ref="C5:D5"/>
    <mergeCell ref="AA9:AB9"/>
    <mergeCell ref="Y9:Z9"/>
    <mergeCell ref="S9:T9"/>
    <mergeCell ref="M5:N5"/>
    <mergeCell ref="U5:V5"/>
    <mergeCell ref="U8:V8"/>
    <mergeCell ref="U9:V9"/>
    <mergeCell ref="G5:H5"/>
    <mergeCell ref="C9:D9"/>
    <mergeCell ref="E5:F5"/>
    <mergeCell ref="M6:N6"/>
    <mergeCell ref="M7:N7"/>
    <mergeCell ref="K6:L6"/>
    <mergeCell ref="K7:L7"/>
    <mergeCell ref="U6:V6"/>
    <mergeCell ref="U7:V7"/>
    <mergeCell ref="S6:T6"/>
    <mergeCell ref="S7:T7"/>
    <mergeCell ref="AC8:AD8"/>
    <mergeCell ref="AC9:AD9"/>
    <mergeCell ref="Y3:AD3"/>
    <mergeCell ref="Y4:AD4"/>
    <mergeCell ref="Y6:Z6"/>
    <mergeCell ref="Y7:Z7"/>
    <mergeCell ref="AA6:AB6"/>
    <mergeCell ref="AA7:AB7"/>
    <mergeCell ref="AC5:AD5"/>
    <mergeCell ref="AC6:AD6"/>
    <mergeCell ref="AC7:AD7"/>
    <mergeCell ref="AA5:AB5"/>
    <mergeCell ref="C2:D2"/>
    <mergeCell ref="Q2:R2"/>
    <mergeCell ref="E2:J2"/>
    <mergeCell ref="W2:X2"/>
    <mergeCell ref="Y2:AD2"/>
    <mergeCell ref="S2:V2"/>
    <mergeCell ref="K2:P2"/>
  </mergeCells>
  <conditionalFormatting sqref="B6:B7">
    <cfRule type="duplicateValues" dxfId="808" priority="309"/>
  </conditionalFormatting>
  <conditionalFormatting sqref="C2">
    <cfRule type="duplicateValues" dxfId="807" priority="1"/>
  </conditionalFormatting>
  <conditionalFormatting sqref="C6:C7">
    <cfRule type="duplicateValues" dxfId="806" priority="267"/>
  </conditionalFormatting>
  <conditionalFormatting sqref="C11">
    <cfRule type="duplicateValues" dxfId="805" priority="286"/>
  </conditionalFormatting>
  <conditionalFormatting sqref="C11:C28">
    <cfRule type="duplicateValues" dxfId="804" priority="268"/>
  </conditionalFormatting>
  <conditionalFormatting sqref="C12">
    <cfRule type="duplicateValues" dxfId="803" priority="285"/>
  </conditionalFormatting>
  <conditionalFormatting sqref="C13">
    <cfRule type="duplicateValues" dxfId="802" priority="284"/>
  </conditionalFormatting>
  <conditionalFormatting sqref="C14">
    <cfRule type="duplicateValues" dxfId="801" priority="283"/>
  </conditionalFormatting>
  <conditionalFormatting sqref="C15">
    <cfRule type="duplicateValues" dxfId="800" priority="282"/>
  </conditionalFormatting>
  <conditionalFormatting sqref="C16">
    <cfRule type="duplicateValues" dxfId="799" priority="281"/>
  </conditionalFormatting>
  <conditionalFormatting sqref="C17">
    <cfRule type="duplicateValues" dxfId="798" priority="280"/>
  </conditionalFormatting>
  <conditionalFormatting sqref="C18">
    <cfRule type="duplicateValues" dxfId="797" priority="279"/>
  </conditionalFormatting>
  <conditionalFormatting sqref="C19">
    <cfRule type="duplicateValues" dxfId="796" priority="278"/>
  </conditionalFormatting>
  <conditionalFormatting sqref="C20">
    <cfRule type="duplicateValues" dxfId="795" priority="277"/>
  </conditionalFormatting>
  <conditionalFormatting sqref="C21">
    <cfRule type="duplicateValues" dxfId="794" priority="276"/>
  </conditionalFormatting>
  <conditionalFormatting sqref="C22">
    <cfRule type="duplicateValues" dxfId="793" priority="275"/>
  </conditionalFormatting>
  <conditionalFormatting sqref="C23">
    <cfRule type="duplicateValues" dxfId="792" priority="274"/>
  </conditionalFormatting>
  <conditionalFormatting sqref="C24">
    <cfRule type="duplicateValues" dxfId="791" priority="273"/>
  </conditionalFormatting>
  <conditionalFormatting sqref="C25">
    <cfRule type="duplicateValues" dxfId="790" priority="272"/>
  </conditionalFormatting>
  <conditionalFormatting sqref="C26">
    <cfRule type="duplicateValues" dxfId="789" priority="271"/>
  </conditionalFormatting>
  <conditionalFormatting sqref="C27">
    <cfRule type="duplicateValues" dxfId="788" priority="270"/>
  </conditionalFormatting>
  <conditionalFormatting sqref="C28">
    <cfRule type="duplicateValues" dxfId="787" priority="269"/>
  </conditionalFormatting>
  <conditionalFormatting sqref="E2">
    <cfRule type="duplicateValues" dxfId="786" priority="6"/>
  </conditionalFormatting>
  <conditionalFormatting sqref="E6:E7">
    <cfRule type="duplicateValues" dxfId="785" priority="246"/>
  </conditionalFormatting>
  <conditionalFormatting sqref="E11">
    <cfRule type="duplicateValues" dxfId="784" priority="245"/>
  </conditionalFormatting>
  <conditionalFormatting sqref="E11:E28">
    <cfRule type="duplicateValues" dxfId="783" priority="227"/>
  </conditionalFormatting>
  <conditionalFormatting sqref="E12">
    <cfRule type="duplicateValues" dxfId="782" priority="244"/>
  </conditionalFormatting>
  <conditionalFormatting sqref="E13">
    <cfRule type="duplicateValues" dxfId="781" priority="243"/>
  </conditionalFormatting>
  <conditionalFormatting sqref="E14">
    <cfRule type="duplicateValues" dxfId="780" priority="242"/>
  </conditionalFormatting>
  <conditionalFormatting sqref="E15">
    <cfRule type="duplicateValues" dxfId="779" priority="241"/>
  </conditionalFormatting>
  <conditionalFormatting sqref="E16">
    <cfRule type="duplicateValues" dxfId="778" priority="240"/>
  </conditionalFormatting>
  <conditionalFormatting sqref="E17">
    <cfRule type="duplicateValues" dxfId="777" priority="239"/>
  </conditionalFormatting>
  <conditionalFormatting sqref="E18">
    <cfRule type="duplicateValues" dxfId="776" priority="238"/>
  </conditionalFormatting>
  <conditionalFormatting sqref="E19">
    <cfRule type="duplicateValues" dxfId="775" priority="237"/>
  </conditionalFormatting>
  <conditionalFormatting sqref="E20">
    <cfRule type="duplicateValues" dxfId="774" priority="236"/>
  </conditionalFormatting>
  <conditionalFormatting sqref="E21">
    <cfRule type="duplicateValues" dxfId="773" priority="235"/>
  </conditionalFormatting>
  <conditionalFormatting sqref="E22">
    <cfRule type="duplicateValues" dxfId="772" priority="234"/>
  </conditionalFormatting>
  <conditionalFormatting sqref="E23">
    <cfRule type="duplicateValues" dxfId="771" priority="233"/>
  </conditionalFormatting>
  <conditionalFormatting sqref="E24">
    <cfRule type="duplicateValues" dxfId="770" priority="232"/>
  </conditionalFormatting>
  <conditionalFormatting sqref="E25">
    <cfRule type="duplicateValues" dxfId="769" priority="231"/>
  </conditionalFormatting>
  <conditionalFormatting sqref="E26">
    <cfRule type="duplicateValues" dxfId="768" priority="230"/>
  </conditionalFormatting>
  <conditionalFormatting sqref="E27">
    <cfRule type="duplicateValues" dxfId="767" priority="229"/>
  </conditionalFormatting>
  <conditionalFormatting sqref="E28">
    <cfRule type="duplicateValues" dxfId="766" priority="228"/>
  </conditionalFormatting>
  <conditionalFormatting sqref="G6:G7">
    <cfRule type="duplicateValues" dxfId="765" priority="226"/>
  </conditionalFormatting>
  <conditionalFormatting sqref="G11">
    <cfRule type="duplicateValues" dxfId="764" priority="225"/>
  </conditionalFormatting>
  <conditionalFormatting sqref="G11:G28">
    <cfRule type="duplicateValues" dxfId="763" priority="207"/>
  </conditionalFormatting>
  <conditionalFormatting sqref="G12">
    <cfRule type="duplicateValues" dxfId="762" priority="224"/>
  </conditionalFormatting>
  <conditionalFormatting sqref="G13">
    <cfRule type="duplicateValues" dxfId="761" priority="223"/>
  </conditionalFormatting>
  <conditionalFormatting sqref="G14">
    <cfRule type="duplicateValues" dxfId="760" priority="222"/>
  </conditionalFormatting>
  <conditionalFormatting sqref="G15">
    <cfRule type="duplicateValues" dxfId="759" priority="221"/>
  </conditionalFormatting>
  <conditionalFormatting sqref="G16">
    <cfRule type="duplicateValues" dxfId="758" priority="220"/>
  </conditionalFormatting>
  <conditionalFormatting sqref="G17">
    <cfRule type="duplicateValues" dxfId="757" priority="219"/>
  </conditionalFormatting>
  <conditionalFormatting sqref="G18">
    <cfRule type="duplicateValues" dxfId="756" priority="218"/>
  </conditionalFormatting>
  <conditionalFormatting sqref="G19">
    <cfRule type="duplicateValues" dxfId="755" priority="217"/>
  </conditionalFormatting>
  <conditionalFormatting sqref="G20">
    <cfRule type="duplicateValues" dxfId="754" priority="216"/>
  </conditionalFormatting>
  <conditionalFormatting sqref="G21">
    <cfRule type="duplicateValues" dxfId="753" priority="215"/>
  </conditionalFormatting>
  <conditionalFormatting sqref="G22">
    <cfRule type="duplicateValues" dxfId="752" priority="214"/>
  </conditionalFormatting>
  <conditionalFormatting sqref="G23">
    <cfRule type="duplicateValues" dxfId="751" priority="213"/>
  </conditionalFormatting>
  <conditionalFormatting sqref="G24">
    <cfRule type="duplicateValues" dxfId="750" priority="212"/>
  </conditionalFormatting>
  <conditionalFormatting sqref="G25">
    <cfRule type="duplicateValues" dxfId="749" priority="211"/>
  </conditionalFormatting>
  <conditionalFormatting sqref="G26">
    <cfRule type="duplicateValues" dxfId="748" priority="210"/>
  </conditionalFormatting>
  <conditionalFormatting sqref="G27">
    <cfRule type="duplicateValues" dxfId="747" priority="209"/>
  </conditionalFormatting>
  <conditionalFormatting sqref="G28">
    <cfRule type="duplicateValues" dxfId="746" priority="208"/>
  </conditionalFormatting>
  <conditionalFormatting sqref="I6:I7">
    <cfRule type="duplicateValues" dxfId="745" priority="266"/>
  </conditionalFormatting>
  <conditionalFormatting sqref="I11">
    <cfRule type="duplicateValues" dxfId="744" priority="265"/>
  </conditionalFormatting>
  <conditionalFormatting sqref="I11:I28">
    <cfRule type="duplicateValues" dxfId="743" priority="247"/>
  </conditionalFormatting>
  <conditionalFormatting sqref="I12">
    <cfRule type="duplicateValues" dxfId="742" priority="264"/>
  </conditionalFormatting>
  <conditionalFormatting sqref="I13">
    <cfRule type="duplicateValues" dxfId="741" priority="263"/>
  </conditionalFormatting>
  <conditionalFormatting sqref="I14">
    <cfRule type="duplicateValues" dxfId="740" priority="262"/>
  </conditionalFormatting>
  <conditionalFormatting sqref="I15">
    <cfRule type="duplicateValues" dxfId="739" priority="261"/>
  </conditionalFormatting>
  <conditionalFormatting sqref="I16">
    <cfRule type="duplicateValues" dxfId="738" priority="260"/>
  </conditionalFormatting>
  <conditionalFormatting sqref="I17">
    <cfRule type="duplicateValues" dxfId="737" priority="259"/>
  </conditionalFormatting>
  <conditionalFormatting sqref="I18">
    <cfRule type="duplicateValues" dxfId="736" priority="258"/>
  </conditionalFormatting>
  <conditionalFormatting sqref="I19">
    <cfRule type="duplicateValues" dxfId="735" priority="257"/>
  </conditionalFormatting>
  <conditionalFormatting sqref="I20">
    <cfRule type="duplicateValues" dxfId="734" priority="256"/>
  </conditionalFormatting>
  <conditionalFormatting sqref="I21">
    <cfRule type="duplicateValues" dxfId="733" priority="255"/>
  </conditionalFormatting>
  <conditionalFormatting sqref="I22">
    <cfRule type="duplicateValues" dxfId="732" priority="254"/>
  </conditionalFormatting>
  <conditionalFormatting sqref="I23">
    <cfRule type="duplicateValues" dxfId="731" priority="253"/>
  </conditionalFormatting>
  <conditionalFormatting sqref="I24">
    <cfRule type="duplicateValues" dxfId="730" priority="252"/>
  </conditionalFormatting>
  <conditionalFormatting sqref="I25">
    <cfRule type="duplicateValues" dxfId="729" priority="251"/>
  </conditionalFormatting>
  <conditionalFormatting sqref="I26">
    <cfRule type="duplicateValues" dxfId="728" priority="250"/>
  </conditionalFormatting>
  <conditionalFormatting sqref="I27">
    <cfRule type="duplicateValues" dxfId="727" priority="249"/>
  </conditionalFormatting>
  <conditionalFormatting sqref="I28">
    <cfRule type="duplicateValues" dxfId="726" priority="248"/>
  </conditionalFormatting>
  <conditionalFormatting sqref="K2">
    <cfRule type="duplicateValues" dxfId="725" priority="2"/>
  </conditionalFormatting>
  <conditionalFormatting sqref="K6:K7">
    <cfRule type="duplicateValues" dxfId="724" priority="147"/>
  </conditionalFormatting>
  <conditionalFormatting sqref="K11">
    <cfRule type="duplicateValues" dxfId="723" priority="166"/>
  </conditionalFormatting>
  <conditionalFormatting sqref="K11:K28">
    <cfRule type="duplicateValues" dxfId="722" priority="148"/>
  </conditionalFormatting>
  <conditionalFormatting sqref="K12">
    <cfRule type="duplicateValues" dxfId="721" priority="165"/>
  </conditionalFormatting>
  <conditionalFormatting sqref="K13">
    <cfRule type="duplicateValues" dxfId="720" priority="164"/>
  </conditionalFormatting>
  <conditionalFormatting sqref="K14">
    <cfRule type="duplicateValues" dxfId="719" priority="163"/>
  </conditionalFormatting>
  <conditionalFormatting sqref="K15">
    <cfRule type="duplicateValues" dxfId="718" priority="162"/>
  </conditionalFormatting>
  <conditionalFormatting sqref="K16">
    <cfRule type="duplicateValues" dxfId="717" priority="161"/>
  </conditionalFormatting>
  <conditionalFormatting sqref="K17">
    <cfRule type="duplicateValues" dxfId="716" priority="160"/>
  </conditionalFormatting>
  <conditionalFormatting sqref="K18">
    <cfRule type="duplicateValues" dxfId="715" priority="159"/>
  </conditionalFormatting>
  <conditionalFormatting sqref="K19">
    <cfRule type="duplicateValues" dxfId="714" priority="158"/>
  </conditionalFormatting>
  <conditionalFormatting sqref="K20">
    <cfRule type="duplicateValues" dxfId="713" priority="157"/>
  </conditionalFormatting>
  <conditionalFormatting sqref="K21">
    <cfRule type="duplicateValues" dxfId="712" priority="156"/>
  </conditionalFormatting>
  <conditionalFormatting sqref="K22">
    <cfRule type="duplicateValues" dxfId="711" priority="155"/>
  </conditionalFormatting>
  <conditionalFormatting sqref="K23">
    <cfRule type="duplicateValues" dxfId="710" priority="154"/>
  </conditionalFormatting>
  <conditionalFormatting sqref="K24">
    <cfRule type="duplicateValues" dxfId="709" priority="153"/>
  </conditionalFormatting>
  <conditionalFormatting sqref="K25">
    <cfRule type="duplicateValues" dxfId="708" priority="152"/>
  </conditionalFormatting>
  <conditionalFormatting sqref="K26">
    <cfRule type="duplicateValues" dxfId="707" priority="151"/>
  </conditionalFormatting>
  <conditionalFormatting sqref="K27">
    <cfRule type="duplicateValues" dxfId="706" priority="150"/>
  </conditionalFormatting>
  <conditionalFormatting sqref="K28">
    <cfRule type="duplicateValues" dxfId="705" priority="149"/>
  </conditionalFormatting>
  <conditionalFormatting sqref="M6:M7">
    <cfRule type="duplicateValues" dxfId="704" priority="186"/>
  </conditionalFormatting>
  <conditionalFormatting sqref="M11">
    <cfRule type="duplicateValues" dxfId="703" priority="185"/>
  </conditionalFormatting>
  <conditionalFormatting sqref="M11:M28">
    <cfRule type="duplicateValues" dxfId="702" priority="167"/>
  </conditionalFormatting>
  <conditionalFormatting sqref="M12">
    <cfRule type="duplicateValues" dxfId="701" priority="184"/>
  </conditionalFormatting>
  <conditionalFormatting sqref="M13">
    <cfRule type="duplicateValues" dxfId="700" priority="183"/>
  </conditionalFormatting>
  <conditionalFormatting sqref="M14">
    <cfRule type="duplicateValues" dxfId="699" priority="182"/>
  </conditionalFormatting>
  <conditionalFormatting sqref="M15">
    <cfRule type="duplicateValues" dxfId="698" priority="181"/>
  </conditionalFormatting>
  <conditionalFormatting sqref="M16">
    <cfRule type="duplicateValues" dxfId="697" priority="180"/>
  </conditionalFormatting>
  <conditionalFormatting sqref="M17">
    <cfRule type="duplicateValues" dxfId="696" priority="179"/>
  </conditionalFormatting>
  <conditionalFormatting sqref="M18">
    <cfRule type="duplicateValues" dxfId="695" priority="178"/>
  </conditionalFormatting>
  <conditionalFormatting sqref="M19">
    <cfRule type="duplicateValues" dxfId="694" priority="177"/>
  </conditionalFormatting>
  <conditionalFormatting sqref="M20">
    <cfRule type="duplicateValues" dxfId="693" priority="176"/>
  </conditionalFormatting>
  <conditionalFormatting sqref="M21">
    <cfRule type="duplicateValues" dxfId="692" priority="175"/>
  </conditionalFormatting>
  <conditionalFormatting sqref="M22">
    <cfRule type="duplicateValues" dxfId="691" priority="174"/>
  </conditionalFormatting>
  <conditionalFormatting sqref="M23">
    <cfRule type="duplicateValues" dxfId="690" priority="173"/>
  </conditionalFormatting>
  <conditionalFormatting sqref="M24">
    <cfRule type="duplicateValues" dxfId="689" priority="172"/>
  </conditionalFormatting>
  <conditionalFormatting sqref="M25">
    <cfRule type="duplicateValues" dxfId="688" priority="171"/>
  </conditionalFormatting>
  <conditionalFormatting sqref="M26">
    <cfRule type="duplicateValues" dxfId="687" priority="170"/>
  </conditionalFormatting>
  <conditionalFormatting sqref="M27">
    <cfRule type="duplicateValues" dxfId="686" priority="169"/>
  </conditionalFormatting>
  <conditionalFormatting sqref="M28">
    <cfRule type="duplicateValues" dxfId="685" priority="168"/>
  </conditionalFormatting>
  <conditionalFormatting sqref="O6:O7">
    <cfRule type="duplicateValues" dxfId="684" priority="206"/>
  </conditionalFormatting>
  <conditionalFormatting sqref="O11">
    <cfRule type="duplicateValues" dxfId="683" priority="205"/>
  </conditionalFormatting>
  <conditionalFormatting sqref="O11:O28">
    <cfRule type="duplicateValues" dxfId="682" priority="187"/>
  </conditionalFormatting>
  <conditionalFormatting sqref="O12">
    <cfRule type="duplicateValues" dxfId="681" priority="204"/>
  </conditionalFormatting>
  <conditionalFormatting sqref="O13">
    <cfRule type="duplicateValues" dxfId="680" priority="203"/>
  </conditionalFormatting>
  <conditionalFormatting sqref="O14">
    <cfRule type="duplicateValues" dxfId="679" priority="202"/>
  </conditionalFormatting>
  <conditionalFormatting sqref="O15">
    <cfRule type="duplicateValues" dxfId="678" priority="201"/>
  </conditionalFormatting>
  <conditionalFormatting sqref="O16">
    <cfRule type="duplicateValues" dxfId="677" priority="200"/>
  </conditionalFormatting>
  <conditionalFormatting sqref="O17">
    <cfRule type="duplicateValues" dxfId="676" priority="199"/>
  </conditionalFormatting>
  <conditionalFormatting sqref="O18">
    <cfRule type="duplicateValues" dxfId="675" priority="198"/>
  </conditionalFormatting>
  <conditionalFormatting sqref="O19">
    <cfRule type="duplicateValues" dxfId="674" priority="197"/>
  </conditionalFormatting>
  <conditionalFormatting sqref="O20">
    <cfRule type="duplicateValues" dxfId="673" priority="196"/>
  </conditionalFormatting>
  <conditionalFormatting sqref="O21">
    <cfRule type="duplicateValues" dxfId="672" priority="195"/>
  </conditionalFormatting>
  <conditionalFormatting sqref="O22">
    <cfRule type="duplicateValues" dxfId="671" priority="194"/>
  </conditionalFormatting>
  <conditionalFormatting sqref="O23">
    <cfRule type="duplicateValues" dxfId="670" priority="193"/>
  </conditionalFormatting>
  <conditionalFormatting sqref="O24">
    <cfRule type="duplicateValues" dxfId="669" priority="192"/>
  </conditionalFormatting>
  <conditionalFormatting sqref="O25">
    <cfRule type="duplicateValues" dxfId="668" priority="191"/>
  </conditionalFormatting>
  <conditionalFormatting sqref="O26">
    <cfRule type="duplicateValues" dxfId="667" priority="190"/>
  </conditionalFormatting>
  <conditionalFormatting sqref="O27">
    <cfRule type="duplicateValues" dxfId="666" priority="189"/>
  </conditionalFormatting>
  <conditionalFormatting sqref="O28">
    <cfRule type="duplicateValues" dxfId="665" priority="188"/>
  </conditionalFormatting>
  <conditionalFormatting sqref="Q2">
    <cfRule type="duplicateValues" dxfId="664" priority="7"/>
  </conditionalFormatting>
  <conditionalFormatting sqref="Q4">
    <cfRule type="duplicateValues" dxfId="663" priority="306"/>
  </conditionalFormatting>
  <conditionalFormatting sqref="Q5">
    <cfRule type="duplicateValues" dxfId="662" priority="307"/>
  </conditionalFormatting>
  <conditionalFormatting sqref="Q6:Q7">
    <cfRule type="duplicateValues" dxfId="661" priority="308"/>
  </conditionalFormatting>
  <conditionalFormatting sqref="Q11">
    <cfRule type="duplicateValues" dxfId="660" priority="305"/>
  </conditionalFormatting>
  <conditionalFormatting sqref="Q11:Q28">
    <cfRule type="duplicateValues" dxfId="659" priority="287"/>
  </conditionalFormatting>
  <conditionalFormatting sqref="Q12">
    <cfRule type="duplicateValues" dxfId="658" priority="304"/>
  </conditionalFormatting>
  <conditionalFormatting sqref="Q13">
    <cfRule type="duplicateValues" dxfId="657" priority="303"/>
  </conditionalFormatting>
  <conditionalFormatting sqref="Q14">
    <cfRule type="duplicateValues" dxfId="656" priority="302"/>
  </conditionalFormatting>
  <conditionalFormatting sqref="Q15">
    <cfRule type="duplicateValues" dxfId="655" priority="301"/>
  </conditionalFormatting>
  <conditionalFormatting sqref="Q16">
    <cfRule type="duplicateValues" dxfId="654" priority="300"/>
  </conditionalFormatting>
  <conditionalFormatting sqref="Q17">
    <cfRule type="duplicateValues" dxfId="653" priority="299"/>
  </conditionalFormatting>
  <conditionalFormatting sqref="Q18">
    <cfRule type="duplicateValues" dxfId="652" priority="298"/>
  </conditionalFormatting>
  <conditionalFormatting sqref="Q19">
    <cfRule type="duplicateValues" dxfId="651" priority="297"/>
  </conditionalFormatting>
  <conditionalFormatting sqref="Q20">
    <cfRule type="duplicateValues" dxfId="650" priority="296"/>
  </conditionalFormatting>
  <conditionalFormatting sqref="Q21">
    <cfRule type="duplicateValues" dxfId="649" priority="295"/>
  </conditionalFormatting>
  <conditionalFormatting sqref="Q22">
    <cfRule type="duplicateValues" dxfId="648" priority="294"/>
  </conditionalFormatting>
  <conditionalFormatting sqref="Q23">
    <cfRule type="duplicateValues" dxfId="647" priority="293"/>
  </conditionalFormatting>
  <conditionalFormatting sqref="Q24">
    <cfRule type="duplicateValues" dxfId="646" priority="292"/>
  </conditionalFormatting>
  <conditionalFormatting sqref="Q25">
    <cfRule type="duplicateValues" dxfId="645" priority="291"/>
  </conditionalFormatting>
  <conditionalFormatting sqref="Q26">
    <cfRule type="duplicateValues" dxfId="644" priority="290"/>
  </conditionalFormatting>
  <conditionalFormatting sqref="Q27">
    <cfRule type="duplicateValues" dxfId="643" priority="289"/>
  </conditionalFormatting>
  <conditionalFormatting sqref="Q28">
    <cfRule type="duplicateValues" dxfId="642" priority="288"/>
  </conditionalFormatting>
  <conditionalFormatting sqref="S2">
    <cfRule type="duplicateValues" dxfId="641" priority="3"/>
  </conditionalFormatting>
  <conditionalFormatting sqref="S6:S7">
    <cfRule type="duplicateValues" dxfId="640" priority="107"/>
  </conditionalFormatting>
  <conditionalFormatting sqref="S11">
    <cfRule type="duplicateValues" dxfId="639" priority="126"/>
  </conditionalFormatting>
  <conditionalFormatting sqref="S11:S28">
    <cfRule type="duplicateValues" dxfId="638" priority="108"/>
  </conditionalFormatting>
  <conditionalFormatting sqref="S12">
    <cfRule type="duplicateValues" dxfId="637" priority="125"/>
  </conditionalFormatting>
  <conditionalFormatting sqref="S13">
    <cfRule type="duplicateValues" dxfId="636" priority="124"/>
  </conditionalFormatting>
  <conditionalFormatting sqref="S14">
    <cfRule type="duplicateValues" dxfId="635" priority="123"/>
  </conditionalFormatting>
  <conditionalFormatting sqref="S15">
    <cfRule type="duplicateValues" dxfId="634" priority="122"/>
  </conditionalFormatting>
  <conditionalFormatting sqref="S16">
    <cfRule type="duplicateValues" dxfId="633" priority="121"/>
  </conditionalFormatting>
  <conditionalFormatting sqref="S17">
    <cfRule type="duplicateValues" dxfId="632" priority="120"/>
  </conditionalFormatting>
  <conditionalFormatting sqref="S18">
    <cfRule type="duplicateValues" dxfId="631" priority="119"/>
  </conditionalFormatting>
  <conditionalFormatting sqref="S19">
    <cfRule type="duplicateValues" dxfId="630" priority="118"/>
  </conditionalFormatting>
  <conditionalFormatting sqref="S20">
    <cfRule type="duplicateValues" dxfId="629" priority="117"/>
  </conditionalFormatting>
  <conditionalFormatting sqref="S21">
    <cfRule type="duplicateValues" dxfId="628" priority="116"/>
  </conditionalFormatting>
  <conditionalFormatting sqref="S22">
    <cfRule type="duplicateValues" dxfId="627" priority="115"/>
  </conditionalFormatting>
  <conditionalFormatting sqref="S23">
    <cfRule type="duplicateValues" dxfId="626" priority="114"/>
  </conditionalFormatting>
  <conditionalFormatting sqref="S24">
    <cfRule type="duplicateValues" dxfId="625" priority="113"/>
  </conditionalFormatting>
  <conditionalFormatting sqref="S25">
    <cfRule type="duplicateValues" dxfId="624" priority="112"/>
  </conditionalFormatting>
  <conditionalFormatting sqref="S26">
    <cfRule type="duplicateValues" dxfId="623" priority="111"/>
  </conditionalFormatting>
  <conditionalFormatting sqref="S27">
    <cfRule type="duplicateValues" dxfId="622" priority="110"/>
  </conditionalFormatting>
  <conditionalFormatting sqref="S28">
    <cfRule type="duplicateValues" dxfId="621" priority="109"/>
  </conditionalFormatting>
  <conditionalFormatting sqref="U6:U7">
    <cfRule type="duplicateValues" dxfId="620" priority="146"/>
  </conditionalFormatting>
  <conditionalFormatting sqref="U11">
    <cfRule type="duplicateValues" dxfId="619" priority="145"/>
  </conditionalFormatting>
  <conditionalFormatting sqref="U11:U28">
    <cfRule type="duplicateValues" dxfId="618" priority="127"/>
  </conditionalFormatting>
  <conditionalFormatting sqref="U12">
    <cfRule type="duplicateValues" dxfId="617" priority="144"/>
  </conditionalFormatting>
  <conditionalFormatting sqref="U13">
    <cfRule type="duplicateValues" dxfId="616" priority="143"/>
  </conditionalFormatting>
  <conditionalFormatting sqref="U14">
    <cfRule type="duplicateValues" dxfId="615" priority="142"/>
  </conditionalFormatting>
  <conditionalFormatting sqref="U15">
    <cfRule type="duplicateValues" dxfId="614" priority="141"/>
  </conditionalFormatting>
  <conditionalFormatting sqref="U16">
    <cfRule type="duplicateValues" dxfId="613" priority="140"/>
  </conditionalFormatting>
  <conditionalFormatting sqref="U17">
    <cfRule type="duplicateValues" dxfId="612" priority="139"/>
  </conditionalFormatting>
  <conditionalFormatting sqref="U18">
    <cfRule type="duplicateValues" dxfId="611" priority="138"/>
  </conditionalFormatting>
  <conditionalFormatting sqref="U19">
    <cfRule type="duplicateValues" dxfId="610" priority="137"/>
  </conditionalFormatting>
  <conditionalFormatting sqref="U20">
    <cfRule type="duplicateValues" dxfId="609" priority="136"/>
  </conditionalFormatting>
  <conditionalFormatting sqref="U21">
    <cfRule type="duplicateValues" dxfId="608" priority="135"/>
  </conditionalFormatting>
  <conditionalFormatting sqref="U22">
    <cfRule type="duplicateValues" dxfId="607" priority="134"/>
  </conditionalFormatting>
  <conditionalFormatting sqref="U23">
    <cfRule type="duplicateValues" dxfId="606" priority="133"/>
  </conditionalFormatting>
  <conditionalFormatting sqref="U24">
    <cfRule type="duplicateValues" dxfId="605" priority="132"/>
  </conditionalFormatting>
  <conditionalFormatting sqref="U25">
    <cfRule type="duplicateValues" dxfId="604" priority="131"/>
  </conditionalFormatting>
  <conditionalFormatting sqref="U26">
    <cfRule type="duplicateValues" dxfId="603" priority="130"/>
  </conditionalFormatting>
  <conditionalFormatting sqref="U27">
    <cfRule type="duplicateValues" dxfId="602" priority="129"/>
  </conditionalFormatting>
  <conditionalFormatting sqref="U28">
    <cfRule type="duplicateValues" dxfId="601" priority="128"/>
  </conditionalFormatting>
  <conditionalFormatting sqref="W2">
    <cfRule type="duplicateValues" dxfId="600" priority="5"/>
  </conditionalFormatting>
  <conditionalFormatting sqref="W6:W7">
    <cfRule type="duplicateValues" dxfId="599" priority="106"/>
  </conditionalFormatting>
  <conditionalFormatting sqref="W11">
    <cfRule type="duplicateValues" dxfId="598" priority="105"/>
  </conditionalFormatting>
  <conditionalFormatting sqref="W11:W28">
    <cfRule type="duplicateValues" dxfId="597" priority="87"/>
  </conditionalFormatting>
  <conditionalFormatting sqref="W12">
    <cfRule type="duplicateValues" dxfId="596" priority="104"/>
  </conditionalFormatting>
  <conditionalFormatting sqref="W13">
    <cfRule type="duplicateValues" dxfId="595" priority="103"/>
  </conditionalFormatting>
  <conditionalFormatting sqref="W14">
    <cfRule type="duplicateValues" dxfId="594" priority="102"/>
  </conditionalFormatting>
  <conditionalFormatting sqref="W15">
    <cfRule type="duplicateValues" dxfId="593" priority="101"/>
  </conditionalFormatting>
  <conditionalFormatting sqref="W16">
    <cfRule type="duplicateValues" dxfId="592" priority="100"/>
  </conditionalFormatting>
  <conditionalFormatting sqref="W17">
    <cfRule type="duplicateValues" dxfId="591" priority="99"/>
  </conditionalFormatting>
  <conditionalFormatting sqref="W18">
    <cfRule type="duplicateValues" dxfId="590" priority="98"/>
  </conditionalFormatting>
  <conditionalFormatting sqref="W19">
    <cfRule type="duplicateValues" dxfId="589" priority="97"/>
  </conditionalFormatting>
  <conditionalFormatting sqref="W20">
    <cfRule type="duplicateValues" dxfId="588" priority="96"/>
  </conditionalFormatting>
  <conditionalFormatting sqref="W21">
    <cfRule type="duplicateValues" dxfId="587" priority="95"/>
  </conditionalFormatting>
  <conditionalFormatting sqref="W22">
    <cfRule type="duplicateValues" dxfId="586" priority="94"/>
  </conditionalFormatting>
  <conditionalFormatting sqref="W23">
    <cfRule type="duplicateValues" dxfId="585" priority="93"/>
  </conditionalFormatting>
  <conditionalFormatting sqref="W24">
    <cfRule type="duplicateValues" dxfId="584" priority="92"/>
  </conditionalFormatting>
  <conditionalFormatting sqref="W25">
    <cfRule type="duplicateValues" dxfId="583" priority="91"/>
  </conditionalFormatting>
  <conditionalFormatting sqref="W26">
    <cfRule type="duplicateValues" dxfId="582" priority="90"/>
  </conditionalFormatting>
  <conditionalFormatting sqref="W27">
    <cfRule type="duplicateValues" dxfId="581" priority="89"/>
  </conditionalFormatting>
  <conditionalFormatting sqref="W28">
    <cfRule type="duplicateValues" dxfId="580" priority="88"/>
  </conditionalFormatting>
  <conditionalFormatting sqref="Y2">
    <cfRule type="duplicateValues" dxfId="579" priority="4"/>
  </conditionalFormatting>
  <conditionalFormatting sqref="Y6:Y7">
    <cfRule type="duplicateValues" dxfId="578" priority="86"/>
  </conditionalFormatting>
  <conditionalFormatting sqref="Y11">
    <cfRule type="duplicateValues" dxfId="577" priority="85"/>
  </conditionalFormatting>
  <conditionalFormatting sqref="Y11:Y28">
    <cfRule type="duplicateValues" dxfId="576" priority="67"/>
  </conditionalFormatting>
  <conditionalFormatting sqref="Y12">
    <cfRule type="duplicateValues" dxfId="575" priority="84"/>
  </conditionalFormatting>
  <conditionalFormatting sqref="Y13">
    <cfRule type="duplicateValues" dxfId="574" priority="83"/>
  </conditionalFormatting>
  <conditionalFormatting sqref="Y14">
    <cfRule type="duplicateValues" dxfId="573" priority="82"/>
  </conditionalFormatting>
  <conditionalFormatting sqref="Y15">
    <cfRule type="duplicateValues" dxfId="572" priority="81"/>
  </conditionalFormatting>
  <conditionalFormatting sqref="Y16">
    <cfRule type="duplicateValues" dxfId="571" priority="80"/>
  </conditionalFormatting>
  <conditionalFormatting sqref="Y17">
    <cfRule type="duplicateValues" dxfId="570" priority="79"/>
  </conditionalFormatting>
  <conditionalFormatting sqref="Y18">
    <cfRule type="duplicateValues" dxfId="569" priority="78"/>
  </conditionalFormatting>
  <conditionalFormatting sqref="Y19">
    <cfRule type="duplicateValues" dxfId="568" priority="77"/>
  </conditionalFormatting>
  <conditionalFormatting sqref="Y20">
    <cfRule type="duplicateValues" dxfId="567" priority="76"/>
  </conditionalFormatting>
  <conditionalFormatting sqref="Y21">
    <cfRule type="duplicateValues" dxfId="566" priority="75"/>
  </conditionalFormatting>
  <conditionalFormatting sqref="Y22">
    <cfRule type="duplicateValues" dxfId="565" priority="74"/>
  </conditionalFormatting>
  <conditionalFormatting sqref="Y23">
    <cfRule type="duplicateValues" dxfId="564" priority="73"/>
  </conditionalFormatting>
  <conditionalFormatting sqref="Y24">
    <cfRule type="duplicateValues" dxfId="563" priority="72"/>
  </conditionalFormatting>
  <conditionalFormatting sqref="Y25">
    <cfRule type="duplicateValues" dxfId="562" priority="71"/>
  </conditionalFormatting>
  <conditionalFormatting sqref="Y26">
    <cfRule type="duplicateValues" dxfId="561" priority="70"/>
  </conditionalFormatting>
  <conditionalFormatting sqref="Y27">
    <cfRule type="duplicateValues" dxfId="560" priority="69"/>
  </conditionalFormatting>
  <conditionalFormatting sqref="Y28">
    <cfRule type="duplicateValues" dxfId="559" priority="68"/>
  </conditionalFormatting>
  <conditionalFormatting sqref="AA6:AA7">
    <cfRule type="duplicateValues" dxfId="558" priority="47"/>
  </conditionalFormatting>
  <conditionalFormatting sqref="AA11">
    <cfRule type="duplicateValues" dxfId="557" priority="66"/>
  </conditionalFormatting>
  <conditionalFormatting sqref="AA11:AA28">
    <cfRule type="duplicateValues" dxfId="556" priority="48"/>
  </conditionalFormatting>
  <conditionalFormatting sqref="AA12">
    <cfRule type="duplicateValues" dxfId="555" priority="65"/>
  </conditionalFormatting>
  <conditionalFormatting sqref="AA13">
    <cfRule type="duplicateValues" dxfId="554" priority="64"/>
  </conditionalFormatting>
  <conditionalFormatting sqref="AA14">
    <cfRule type="duplicateValues" dxfId="553" priority="63"/>
  </conditionalFormatting>
  <conditionalFormatting sqref="AA15">
    <cfRule type="duplicateValues" dxfId="552" priority="62"/>
  </conditionalFormatting>
  <conditionalFormatting sqref="AA16">
    <cfRule type="duplicateValues" dxfId="551" priority="61"/>
  </conditionalFormatting>
  <conditionalFormatting sqref="AA17">
    <cfRule type="duplicateValues" dxfId="550" priority="60"/>
  </conditionalFormatting>
  <conditionalFormatting sqref="AA18">
    <cfRule type="duplicateValues" dxfId="549" priority="59"/>
  </conditionalFormatting>
  <conditionalFormatting sqref="AA19">
    <cfRule type="duplicateValues" dxfId="548" priority="58"/>
  </conditionalFormatting>
  <conditionalFormatting sqref="AA20">
    <cfRule type="duplicateValues" dxfId="547" priority="57"/>
  </conditionalFormatting>
  <conditionalFormatting sqref="AA21">
    <cfRule type="duplicateValues" dxfId="546" priority="56"/>
  </conditionalFormatting>
  <conditionalFormatting sqref="AA22">
    <cfRule type="duplicateValues" dxfId="545" priority="55"/>
  </conditionalFormatting>
  <conditionalFormatting sqref="AA23">
    <cfRule type="duplicateValues" dxfId="544" priority="54"/>
  </conditionalFormatting>
  <conditionalFormatting sqref="AA24">
    <cfRule type="duplicateValues" dxfId="543" priority="53"/>
  </conditionalFormatting>
  <conditionalFormatting sqref="AA25">
    <cfRule type="duplicateValues" dxfId="542" priority="52"/>
  </conditionalFormatting>
  <conditionalFormatting sqref="AA26">
    <cfRule type="duplicateValues" dxfId="541" priority="51"/>
  </conditionalFormatting>
  <conditionalFormatting sqref="AA27">
    <cfRule type="duplicateValues" dxfId="540" priority="50"/>
  </conditionalFormatting>
  <conditionalFormatting sqref="AA28">
    <cfRule type="duplicateValues" dxfId="539" priority="49"/>
  </conditionalFormatting>
  <conditionalFormatting sqref="AC6:AC7">
    <cfRule type="duplicateValues" dxfId="538" priority="27"/>
  </conditionalFormatting>
  <conditionalFormatting sqref="AC11">
    <cfRule type="duplicateValues" dxfId="537" priority="26"/>
  </conditionalFormatting>
  <conditionalFormatting sqref="AC11:AC28">
    <cfRule type="duplicateValues" dxfId="536" priority="8"/>
  </conditionalFormatting>
  <conditionalFormatting sqref="AC12">
    <cfRule type="duplicateValues" dxfId="535" priority="25"/>
  </conditionalFormatting>
  <conditionalFormatting sqref="AC13">
    <cfRule type="duplicateValues" dxfId="534" priority="24"/>
  </conditionalFormatting>
  <conditionalFormatting sqref="AC14">
    <cfRule type="duplicateValues" dxfId="533" priority="23"/>
  </conditionalFormatting>
  <conditionalFormatting sqref="AC15">
    <cfRule type="duplicateValues" dxfId="532" priority="22"/>
  </conditionalFormatting>
  <conditionalFormatting sqref="AC16">
    <cfRule type="duplicateValues" dxfId="531" priority="21"/>
  </conditionalFormatting>
  <conditionalFormatting sqref="AC17">
    <cfRule type="duplicateValues" dxfId="530" priority="20"/>
  </conditionalFormatting>
  <conditionalFormatting sqref="AC18">
    <cfRule type="duplicateValues" dxfId="529" priority="19"/>
  </conditionalFormatting>
  <conditionalFormatting sqref="AC19">
    <cfRule type="duplicateValues" dxfId="528" priority="18"/>
  </conditionalFormatting>
  <conditionalFormatting sqref="AC20">
    <cfRule type="duplicateValues" dxfId="527" priority="17"/>
  </conditionalFormatting>
  <conditionalFormatting sqref="AC21">
    <cfRule type="duplicateValues" dxfId="526" priority="16"/>
  </conditionalFormatting>
  <conditionalFormatting sqref="AC22">
    <cfRule type="duplicateValues" dxfId="525" priority="15"/>
  </conditionalFormatting>
  <conditionalFormatting sqref="AC23">
    <cfRule type="duplicateValues" dxfId="524" priority="14"/>
  </conditionalFormatting>
  <conditionalFormatting sqref="AC24">
    <cfRule type="duplicateValues" dxfId="523" priority="13"/>
  </conditionalFormatting>
  <conditionalFormatting sqref="AC25">
    <cfRule type="duplicateValues" dxfId="522" priority="12"/>
  </conditionalFormatting>
  <conditionalFormatting sqref="AC26">
    <cfRule type="duplicateValues" dxfId="521" priority="11"/>
  </conditionalFormatting>
  <conditionalFormatting sqref="AC27">
    <cfRule type="duplicateValues" dxfId="520" priority="10"/>
  </conditionalFormatting>
  <conditionalFormatting sqref="AC28">
    <cfRule type="duplicateValues" dxfId="519" priority="9"/>
  </conditionalFormatting>
  <printOptions horizontalCentered="1" verticalCentered="1"/>
  <pageMargins left="0.25" right="0.25" top="0.75" bottom="0.75" header="0.3" footer="0.3"/>
  <pageSetup paperSize="5" scale="79" orientation="landscape" horizontalDpi="1200" verticalDpi="1200" r:id="rId1"/>
  <headerFooter>
    <oddHeader>&amp;A</oddHeader>
    <oddFooter>&amp;C&amp;F&amp;R&amp;D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92D050"/>
    <pageSetUpPr fitToPage="1"/>
  </sheetPr>
  <dimension ref="A1:AD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5.5703125" style="2" bestFit="1" customWidth="1"/>
    <col min="2" max="2" width="34.28515625" style="2" bestFit="1" customWidth="1"/>
    <col min="3" max="3" width="11.28515625" style="2" customWidth="1"/>
    <col min="4" max="4" width="13.85546875" style="2" customWidth="1"/>
    <col min="5" max="5" width="11.28515625" style="2" customWidth="1"/>
    <col min="6" max="6" width="13.85546875" style="2" customWidth="1"/>
    <col min="7" max="7" width="11.28515625" style="2" customWidth="1"/>
    <col min="8" max="8" width="13.85546875" style="2" customWidth="1"/>
    <col min="9" max="9" width="12" style="1" customWidth="1"/>
    <col min="10" max="10" width="13.85546875" style="1" customWidth="1"/>
    <col min="11" max="11" width="11.28515625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1.7109375" style="3" customWidth="1"/>
    <col min="16" max="16" width="13.7109375" style="3" bestFit="1" customWidth="1"/>
    <col min="17" max="17" width="11.28515625" style="1" customWidth="1"/>
    <col min="18" max="18" width="13.85546875" style="1" customWidth="1"/>
    <col min="19" max="19" width="11.28515625" customWidth="1"/>
    <col min="20" max="20" width="13.85546875" customWidth="1"/>
    <col min="21" max="21" width="11.28515625" style="2" customWidth="1"/>
    <col min="22" max="22" width="13.85546875" style="2" customWidth="1"/>
    <col min="23" max="23" width="11.28515625" style="2" customWidth="1"/>
    <col min="24" max="24" width="13.85546875" style="2" customWidth="1"/>
    <col min="25" max="25" width="11.28515625" style="2" customWidth="1"/>
    <col min="26" max="26" width="13.85546875" style="2" customWidth="1"/>
    <col min="27" max="27" width="11.28515625" style="2" customWidth="1"/>
    <col min="28" max="28" width="13.85546875" style="2" customWidth="1"/>
    <col min="29" max="29" width="11.28515625" style="2" customWidth="1"/>
    <col min="30" max="30" width="13.85546875" style="2" customWidth="1"/>
    <col min="31" max="16384" width="9.140625" style="2"/>
  </cols>
  <sheetData>
    <row r="1" spans="1:30" x14ac:dyDescent="0.2">
      <c r="I1" s="2"/>
      <c r="J1" s="2"/>
      <c r="K1" s="2"/>
      <c r="L1" s="2"/>
      <c r="M1" s="2"/>
      <c r="N1" s="2"/>
      <c r="Q1" s="2"/>
      <c r="R1" s="2"/>
      <c r="S1" s="13"/>
      <c r="T1" s="13"/>
    </row>
    <row r="2" spans="1:30" ht="17.25" thickBot="1" x14ac:dyDescent="0.25">
      <c r="C2" s="129" t="s">
        <v>344</v>
      </c>
      <c r="D2" s="129"/>
      <c r="E2" s="129" t="s">
        <v>325</v>
      </c>
      <c r="F2" s="129"/>
      <c r="G2" s="129" t="s">
        <v>330</v>
      </c>
      <c r="H2" s="129"/>
      <c r="I2" s="129" t="s">
        <v>328</v>
      </c>
      <c r="J2" s="129"/>
      <c r="K2" s="129"/>
      <c r="L2" s="129"/>
      <c r="M2" s="129"/>
      <c r="N2" s="129"/>
      <c r="O2" s="129" t="s">
        <v>327</v>
      </c>
      <c r="P2" s="129"/>
      <c r="Q2" s="129" t="s">
        <v>329</v>
      </c>
      <c r="R2" s="129"/>
      <c r="S2" s="129"/>
      <c r="T2" s="129"/>
      <c r="U2" s="129" t="s">
        <v>326</v>
      </c>
      <c r="V2" s="129"/>
      <c r="W2" s="129"/>
      <c r="X2" s="129"/>
      <c r="Y2" s="129"/>
      <c r="Z2" s="129"/>
      <c r="AA2" s="129"/>
      <c r="AB2" s="129"/>
      <c r="AC2" s="129"/>
      <c r="AD2" s="129"/>
    </row>
    <row r="3" spans="1:30" s="3" customFormat="1" ht="30" customHeight="1" thickBot="1" x14ac:dyDescent="0.25">
      <c r="A3" s="180" t="s">
        <v>25</v>
      </c>
      <c r="B3" s="5" t="s">
        <v>245</v>
      </c>
      <c r="C3" s="196" t="s">
        <v>263</v>
      </c>
      <c r="D3" s="197"/>
      <c r="E3" s="196">
        <v>189366</v>
      </c>
      <c r="F3" s="197"/>
      <c r="G3" s="196">
        <v>204845</v>
      </c>
      <c r="H3" s="197"/>
      <c r="I3" s="137">
        <v>200095</v>
      </c>
      <c r="J3" s="148"/>
      <c r="K3" s="148"/>
      <c r="L3" s="148"/>
      <c r="M3" s="148"/>
      <c r="N3" s="138"/>
      <c r="O3" s="137">
        <v>203375</v>
      </c>
      <c r="P3" s="138"/>
      <c r="Q3" s="83">
        <v>205613</v>
      </c>
      <c r="R3" s="84"/>
      <c r="S3" s="84"/>
      <c r="T3" s="82"/>
      <c r="U3" s="196">
        <v>203089</v>
      </c>
      <c r="V3" s="198"/>
      <c r="W3" s="198"/>
      <c r="X3" s="198"/>
      <c r="Y3" s="198"/>
      <c r="Z3" s="198"/>
      <c r="AA3" s="198"/>
      <c r="AB3" s="198"/>
      <c r="AC3" s="198"/>
      <c r="AD3" s="197"/>
    </row>
    <row r="4" spans="1:30" s="3" customFormat="1" ht="30" customHeight="1" thickBot="1" x14ac:dyDescent="0.25">
      <c r="A4" s="181"/>
      <c r="B4" s="7" t="s">
        <v>26</v>
      </c>
      <c r="C4" s="158" t="s">
        <v>223</v>
      </c>
      <c r="D4" s="160"/>
      <c r="E4" s="158" t="s">
        <v>202</v>
      </c>
      <c r="F4" s="160"/>
      <c r="G4" s="158" t="s">
        <v>219</v>
      </c>
      <c r="H4" s="160"/>
      <c r="I4" s="158" t="s">
        <v>210</v>
      </c>
      <c r="J4" s="159"/>
      <c r="K4" s="159"/>
      <c r="L4" s="159"/>
      <c r="M4" s="159"/>
      <c r="N4" s="160"/>
      <c r="O4" s="140" t="s">
        <v>281</v>
      </c>
      <c r="P4" s="141"/>
      <c r="Q4" s="49" t="s">
        <v>222</v>
      </c>
      <c r="R4" s="50"/>
      <c r="S4" s="50"/>
      <c r="T4" s="54"/>
      <c r="U4" s="209" t="s">
        <v>220</v>
      </c>
      <c r="V4" s="210"/>
      <c r="W4" s="210"/>
      <c r="X4" s="210"/>
      <c r="Y4" s="210"/>
      <c r="Z4" s="210"/>
      <c r="AA4" s="210"/>
      <c r="AB4" s="210"/>
      <c r="AC4" s="210"/>
      <c r="AD4" s="210"/>
    </row>
    <row r="5" spans="1:30" s="3" customFormat="1" ht="30" customHeight="1" thickBot="1" x14ac:dyDescent="0.25">
      <c r="A5" s="182"/>
      <c r="B5" s="5"/>
      <c r="C5" s="161" t="s">
        <v>138</v>
      </c>
      <c r="D5" s="162"/>
      <c r="E5" s="161" t="s">
        <v>109</v>
      </c>
      <c r="F5" s="162"/>
      <c r="G5" s="161" t="s">
        <v>136</v>
      </c>
      <c r="H5" s="162"/>
      <c r="I5" s="161" t="s">
        <v>160</v>
      </c>
      <c r="J5" s="162"/>
      <c r="K5" s="161" t="s">
        <v>161</v>
      </c>
      <c r="L5" s="162"/>
      <c r="M5" s="161" t="s">
        <v>176</v>
      </c>
      <c r="N5" s="162"/>
      <c r="O5" s="140" t="s">
        <v>280</v>
      </c>
      <c r="P5" s="141"/>
      <c r="Q5" s="161" t="s">
        <v>110</v>
      </c>
      <c r="R5" s="162"/>
      <c r="S5" s="161" t="s">
        <v>111</v>
      </c>
      <c r="T5" s="162"/>
      <c r="U5" s="161" t="s">
        <v>139</v>
      </c>
      <c r="V5" s="162"/>
      <c r="W5" s="161" t="s">
        <v>140</v>
      </c>
      <c r="X5" s="162"/>
      <c r="Y5" s="158" t="s">
        <v>135</v>
      </c>
      <c r="Z5" s="160"/>
      <c r="AA5" s="158" t="s">
        <v>141</v>
      </c>
      <c r="AB5" s="160"/>
      <c r="AC5" s="158" t="s">
        <v>113</v>
      </c>
      <c r="AD5" s="160"/>
    </row>
    <row r="6" spans="1:30" s="3" customFormat="1" ht="15.75" x14ac:dyDescent="0.2">
      <c r="A6" s="114"/>
      <c r="B6" s="118" t="s">
        <v>268</v>
      </c>
      <c r="C6" s="130">
        <v>37.396230000000003</v>
      </c>
      <c r="D6" s="131"/>
      <c r="E6" s="163" t="s">
        <v>270</v>
      </c>
      <c r="F6" s="164"/>
      <c r="G6" s="134">
        <v>37.783019000000003</v>
      </c>
      <c r="H6" s="131"/>
      <c r="I6" s="134">
        <v>38.930371780000002</v>
      </c>
      <c r="J6" s="131"/>
      <c r="K6" s="134">
        <v>39.00804145</v>
      </c>
      <c r="L6" s="131"/>
      <c r="M6" s="134">
        <v>39.343961839999999</v>
      </c>
      <c r="N6" s="131"/>
      <c r="O6" s="130" t="s">
        <v>278</v>
      </c>
      <c r="P6" s="131"/>
      <c r="Q6" s="163" t="s">
        <v>274</v>
      </c>
      <c r="R6" s="164"/>
      <c r="S6" s="163" t="s">
        <v>316</v>
      </c>
      <c r="T6" s="164"/>
      <c r="U6" s="134">
        <v>37.876049999999999</v>
      </c>
      <c r="V6" s="131"/>
      <c r="W6" s="134">
        <v>37.773829999999997</v>
      </c>
      <c r="X6" s="131"/>
      <c r="Y6" s="134">
        <v>38.326729999999998</v>
      </c>
      <c r="Z6" s="131"/>
      <c r="AA6" s="134">
        <v>37.314920000000001</v>
      </c>
      <c r="AB6" s="131"/>
      <c r="AC6" s="134">
        <v>38.369599999999998</v>
      </c>
      <c r="AD6" s="131"/>
    </row>
    <row r="7" spans="1:30" s="3" customFormat="1" ht="16.5" thickBot="1" x14ac:dyDescent="0.25">
      <c r="A7" s="114"/>
      <c r="B7" s="118" t="s">
        <v>269</v>
      </c>
      <c r="C7" s="200">
        <v>81.039460000000005</v>
      </c>
      <c r="D7" s="143"/>
      <c r="E7" s="165" t="s">
        <v>271</v>
      </c>
      <c r="F7" s="166"/>
      <c r="G7" s="142">
        <v>80.478217000000001</v>
      </c>
      <c r="H7" s="143"/>
      <c r="I7" s="142">
        <v>-79.905321130000004</v>
      </c>
      <c r="J7" s="143"/>
      <c r="K7" s="142">
        <v>-80.30804784</v>
      </c>
      <c r="L7" s="143"/>
      <c r="M7" s="142">
        <v>-80.23740574</v>
      </c>
      <c r="N7" s="143"/>
      <c r="O7" s="139" t="s">
        <v>279</v>
      </c>
      <c r="P7" s="136"/>
      <c r="Q7" s="165" t="s">
        <v>275</v>
      </c>
      <c r="R7" s="166"/>
      <c r="S7" s="165" t="s">
        <v>317</v>
      </c>
      <c r="T7" s="166"/>
      <c r="U7" s="142">
        <v>-80.550899999999999</v>
      </c>
      <c r="V7" s="143"/>
      <c r="W7" s="142">
        <v>-81.113309999999998</v>
      </c>
      <c r="X7" s="143"/>
      <c r="Y7" s="142">
        <v>-80.835350000000005</v>
      </c>
      <c r="Z7" s="143"/>
      <c r="AA7" s="142">
        <v>-81.055449999999993</v>
      </c>
      <c r="AB7" s="143"/>
      <c r="AC7" s="142">
        <v>-81.760710000000003</v>
      </c>
      <c r="AD7" s="143"/>
    </row>
    <row r="8" spans="1:30" s="3" customFormat="1" ht="20.100000000000001" customHeight="1" thickBot="1" x14ac:dyDescent="0.25">
      <c r="A8" s="156"/>
      <c r="B8" s="11" t="s">
        <v>30</v>
      </c>
      <c r="C8" s="149" t="s">
        <v>98</v>
      </c>
      <c r="D8" s="150"/>
      <c r="E8" s="149" t="s">
        <v>58</v>
      </c>
      <c r="F8" s="150"/>
      <c r="G8" s="149" t="s">
        <v>100</v>
      </c>
      <c r="H8" s="150"/>
      <c r="I8" s="149" t="s">
        <v>163</v>
      </c>
      <c r="J8" s="150"/>
      <c r="K8" s="149" t="s">
        <v>165</v>
      </c>
      <c r="L8" s="150"/>
      <c r="M8" s="149" t="s">
        <v>167</v>
      </c>
      <c r="N8" s="150"/>
      <c r="O8" s="57" t="s">
        <v>276</v>
      </c>
      <c r="P8" s="58"/>
      <c r="Q8" s="149" t="s">
        <v>321</v>
      </c>
      <c r="R8" s="150"/>
      <c r="S8" s="149" t="s">
        <v>62</v>
      </c>
      <c r="T8" s="150"/>
      <c r="U8" s="149" t="s">
        <v>102</v>
      </c>
      <c r="V8" s="150"/>
      <c r="W8" s="149" t="s">
        <v>103</v>
      </c>
      <c r="X8" s="150"/>
      <c r="Y8" s="149" t="s">
        <v>104</v>
      </c>
      <c r="Z8" s="150"/>
      <c r="AA8" s="149" t="s">
        <v>48</v>
      </c>
      <c r="AB8" s="150"/>
      <c r="AC8" s="149" t="s">
        <v>238</v>
      </c>
      <c r="AD8" s="150"/>
    </row>
    <row r="9" spans="1:30" s="3" customFormat="1" ht="20.100000000000001" customHeight="1" thickBot="1" x14ac:dyDescent="0.25">
      <c r="A9" s="157"/>
      <c r="B9" s="12"/>
      <c r="C9" s="151" t="s">
        <v>99</v>
      </c>
      <c r="D9" s="152"/>
      <c r="E9" s="151" t="s">
        <v>59</v>
      </c>
      <c r="F9" s="152"/>
      <c r="G9" s="151" t="s">
        <v>101</v>
      </c>
      <c r="H9" s="152"/>
      <c r="I9" s="151" t="s">
        <v>164</v>
      </c>
      <c r="J9" s="152"/>
      <c r="K9" s="151" t="s">
        <v>166</v>
      </c>
      <c r="L9" s="152"/>
      <c r="M9" s="151" t="s">
        <v>168</v>
      </c>
      <c r="N9" s="152"/>
      <c r="O9" s="57" t="s">
        <v>277</v>
      </c>
      <c r="P9" s="58"/>
      <c r="Q9" s="151" t="s">
        <v>61</v>
      </c>
      <c r="R9" s="152"/>
      <c r="S9" s="151" t="s">
        <v>63</v>
      </c>
      <c r="T9" s="152"/>
      <c r="U9" s="151" t="s">
        <v>105</v>
      </c>
      <c r="V9" s="152"/>
      <c r="W9" s="151" t="s">
        <v>106</v>
      </c>
      <c r="X9" s="152"/>
      <c r="Y9" s="151" t="s">
        <v>107</v>
      </c>
      <c r="Z9" s="152"/>
      <c r="AA9" s="151" t="s">
        <v>49</v>
      </c>
      <c r="AB9" s="152"/>
      <c r="AC9" s="151" t="s">
        <v>322</v>
      </c>
      <c r="AD9" s="152"/>
    </row>
    <row r="10" spans="1:30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ht="20.100000000000001" customHeight="1" x14ac:dyDescent="0.2">
      <c r="A11" s="37">
        <v>1</v>
      </c>
      <c r="B11" s="37" t="s">
        <v>6</v>
      </c>
      <c r="C11" s="115">
        <v>65</v>
      </c>
      <c r="D11" s="18">
        <f>IF(C11="No Bid","",IF(C11&lt;&gt;0,C11+'Basic Price Adjustment'!$E33,""))</f>
        <v>64.28</v>
      </c>
      <c r="E11" s="115">
        <v>74.510000000000005</v>
      </c>
      <c r="F11" s="18">
        <f>IF(E11="No Bid","",IF(E11&lt;&gt;0,E11+'Basic Price Adjustment'!$E33,""))</f>
        <v>73.790000000000006</v>
      </c>
      <c r="G11" s="115">
        <v>62.32</v>
      </c>
      <c r="H11" s="18">
        <f>IF(G11="No Bid","",IF(G11&lt;&gt;0,G11+'Basic Price Adjustment'!$E33,""))</f>
        <v>61.6</v>
      </c>
      <c r="I11" s="115">
        <v>63.28</v>
      </c>
      <c r="J11" s="18">
        <f>IF(I11="No Bid","",IF(I11&lt;&gt;0,I11+'Basic Price Adjustment'!$E33,""))</f>
        <v>62.56</v>
      </c>
      <c r="K11" s="115">
        <v>68.95</v>
      </c>
      <c r="L11" s="18">
        <f>IF(K11="No Bid","",IF(K11&lt;&gt;0,K11+'Basic Price Adjustment'!$E33,""))</f>
        <v>68.23</v>
      </c>
      <c r="M11" s="115">
        <v>69.64</v>
      </c>
      <c r="N11" s="18">
        <f>IF(M11="No Bid","",IF(M11&lt;&gt;0,M11+'Basic Price Adjustment'!$E33,""))</f>
        <v>68.92</v>
      </c>
      <c r="O11" s="120">
        <v>80</v>
      </c>
      <c r="P11" s="18">
        <f>IF(O11="No Bid","",IF(O11&lt;&gt;0,O11+'Basic Price Adjustment'!$E33,""))</f>
        <v>79.28</v>
      </c>
      <c r="Q11" s="115">
        <v>72</v>
      </c>
      <c r="R11" s="18">
        <f>IF(Q11="No Bid","",IF(Q11&lt;&gt;0,Q11+'Basic Price Adjustment'!$E33,""))</f>
        <v>71.28</v>
      </c>
      <c r="S11" s="115">
        <v>62</v>
      </c>
      <c r="T11" s="18">
        <f>IF(S11="No Bid","",IF(S11&lt;&gt;0,S11+'Basic Price Adjustment'!$E33,""))</f>
        <v>61.28</v>
      </c>
      <c r="U11" s="115">
        <v>85.75</v>
      </c>
      <c r="V11" s="18">
        <f>IF(U11="No Bid","",IF(U11&lt;&gt;0,U11+'Basic Price Adjustment'!$E33,""))</f>
        <v>85.03</v>
      </c>
      <c r="W11" s="115">
        <v>95.5</v>
      </c>
      <c r="X11" s="18">
        <f>IF(W11="No Bid","",IF(W11&lt;&gt;0,W11+'Basic Price Adjustment'!$E33,""))</f>
        <v>94.78</v>
      </c>
      <c r="Y11" s="115">
        <v>94</v>
      </c>
      <c r="Z11" s="18">
        <f>IF(Y11="No Bid","",IF(Y11&lt;&gt;0,Y11+'Basic Price Adjustment'!$E33,""))</f>
        <v>93.28</v>
      </c>
      <c r="AA11" s="115">
        <v>76</v>
      </c>
      <c r="AB11" s="18">
        <f>IF(AA11="No Bid","",IF(AA11&lt;&gt;0,AA11+'Basic Price Adjustment'!$E33,""))</f>
        <v>75.28</v>
      </c>
      <c r="AC11" s="115">
        <v>85.5</v>
      </c>
      <c r="AD11" s="18">
        <f>IF(AC11="No Bid","",IF(AC11&lt;&gt;0,AC11+'Basic Price Adjustment'!$E33,""))</f>
        <v>84.78</v>
      </c>
    </row>
    <row r="12" spans="1:30" ht="20.100000000000001" customHeight="1" x14ac:dyDescent="0.2">
      <c r="A12" s="31">
        <v>2</v>
      </c>
      <c r="B12" s="31" t="s">
        <v>179</v>
      </c>
      <c r="C12" s="115"/>
      <c r="D12" s="18" t="str">
        <f>IF(C12="No Bid","",IF(C12&lt;&gt;0,C12+'Basic Price Adjustment'!$E34,""))</f>
        <v/>
      </c>
      <c r="E12" s="115">
        <v>75.510000000000005</v>
      </c>
      <c r="F12" s="18">
        <f>IF(E12="No Bid","",IF(E12&lt;&gt;0,E12+'Basic Price Adjustment'!$E34,""))</f>
        <v>74.740000000000009</v>
      </c>
      <c r="G12" s="115"/>
      <c r="H12" s="18" t="str">
        <f>IF(G12="No Bid","",IF(G12&lt;&gt;0,G12+'Basic Price Adjustment'!$E34,""))</f>
        <v/>
      </c>
      <c r="I12" s="115">
        <v>62.87</v>
      </c>
      <c r="J12" s="18">
        <f>IF(I12="No Bid","",IF(I12&lt;&gt;0,I12+'Basic Price Adjustment'!$E34,""))</f>
        <v>62.099999999999994</v>
      </c>
      <c r="K12" s="115">
        <v>72.88</v>
      </c>
      <c r="L12" s="18">
        <f>IF(K12="No Bid","",IF(K12&lt;&gt;0,K12+'Basic Price Adjustment'!$E34,""))</f>
        <v>72.11</v>
      </c>
      <c r="M12" s="115">
        <v>73.33</v>
      </c>
      <c r="N12" s="18">
        <f>IF(M12="No Bid","",IF(M12&lt;&gt;0,M12+'Basic Price Adjustment'!$E34,""))</f>
        <v>72.56</v>
      </c>
      <c r="O12" s="115">
        <v>86</v>
      </c>
      <c r="P12" s="18">
        <f>IF(O12="No Bid","",IF(O12&lt;&gt;0,O12+'Basic Price Adjustment'!$E34,""))</f>
        <v>85.23</v>
      </c>
      <c r="Q12" s="115">
        <v>79</v>
      </c>
      <c r="R12" s="18">
        <f>IF(Q12="No Bid","",IF(Q12&lt;&gt;0,Q12+'Basic Price Adjustment'!$E34,""))</f>
        <v>78.23</v>
      </c>
      <c r="S12" s="115">
        <v>68</v>
      </c>
      <c r="T12" s="18">
        <f>IF(S12="No Bid","",IF(S12&lt;&gt;0,S12+'Basic Price Adjustment'!$E34,""))</f>
        <v>67.23</v>
      </c>
      <c r="U12" s="115">
        <v>85.75</v>
      </c>
      <c r="V12" s="18">
        <f>IF(U12="No Bid","",IF(U12&lt;&gt;0,U12+'Basic Price Adjustment'!$E34,""))</f>
        <v>84.98</v>
      </c>
      <c r="W12" s="115">
        <v>95.5</v>
      </c>
      <c r="X12" s="18">
        <f>IF(W12="No Bid","",IF(W12&lt;&gt;0,W12+'Basic Price Adjustment'!$E34,""))</f>
        <v>94.73</v>
      </c>
      <c r="Y12" s="115">
        <v>94</v>
      </c>
      <c r="Z12" s="18">
        <f>IF(Y12="No Bid","",IF(Y12&lt;&gt;0,Y12+'Basic Price Adjustment'!$E34,""))</f>
        <v>93.23</v>
      </c>
      <c r="AA12" s="115">
        <v>76</v>
      </c>
      <c r="AB12" s="18">
        <f>IF(AA12="No Bid","",IF(AA12&lt;&gt;0,AA12+'Basic Price Adjustment'!$E34,""))</f>
        <v>75.23</v>
      </c>
      <c r="AC12" s="115">
        <v>85.5</v>
      </c>
      <c r="AD12" s="18">
        <f>IF(AC12="No Bid","",IF(AC12&lt;&gt;0,AC12+'Basic Price Adjustment'!$E34,""))</f>
        <v>84.73</v>
      </c>
    </row>
    <row r="13" spans="1:30" ht="20.100000000000001" customHeight="1" x14ac:dyDescent="0.2">
      <c r="A13" s="36">
        <v>3</v>
      </c>
      <c r="B13" s="36" t="s">
        <v>7</v>
      </c>
      <c r="C13" s="115">
        <v>75</v>
      </c>
      <c r="D13" s="18">
        <f>IF(C13="No Bid","",IF(C13&lt;&gt;0,C13+'Basic Price Adjustment'!$E35,""))</f>
        <v>74.17</v>
      </c>
      <c r="E13" s="115">
        <v>77.540000000000006</v>
      </c>
      <c r="F13" s="18">
        <f>IF(E13="No Bid","",IF(E13&lt;&gt;0,E13+'Basic Price Adjustment'!$E35,""))</f>
        <v>76.710000000000008</v>
      </c>
      <c r="G13" s="115">
        <v>72.87</v>
      </c>
      <c r="H13" s="18">
        <f>IF(G13="No Bid","",IF(G13&lt;&gt;0,G13+'Basic Price Adjustment'!$E35,""))</f>
        <v>72.040000000000006</v>
      </c>
      <c r="I13" s="115">
        <v>68.45</v>
      </c>
      <c r="J13" s="18">
        <f>IF(I13="No Bid","",IF(I13&lt;&gt;0,I13+'Basic Price Adjustment'!$E35,""))</f>
        <v>67.62</v>
      </c>
      <c r="K13" s="115">
        <v>73.2</v>
      </c>
      <c r="L13" s="18">
        <f>IF(K13="No Bid","",IF(K13&lt;&gt;0,K13+'Basic Price Adjustment'!$E35,""))</f>
        <v>72.37</v>
      </c>
      <c r="M13" s="115">
        <v>73.33</v>
      </c>
      <c r="N13" s="18">
        <f>IF(M13="No Bid","",IF(M13&lt;&gt;0,M13+'Basic Price Adjustment'!$E35,""))</f>
        <v>72.5</v>
      </c>
      <c r="O13" s="120">
        <v>84</v>
      </c>
      <c r="P13" s="18">
        <f>IF(O13="No Bid","",IF(O13&lt;&gt;0,O13+'Basic Price Adjustment'!$E35,""))</f>
        <v>83.17</v>
      </c>
      <c r="Q13" s="115">
        <v>77</v>
      </c>
      <c r="R13" s="18">
        <f>IF(Q13="No Bid","",IF(Q13&lt;&gt;0,Q13+'Basic Price Adjustment'!$E35,""))</f>
        <v>76.17</v>
      </c>
      <c r="S13" s="115">
        <v>66</v>
      </c>
      <c r="T13" s="18">
        <f>IF(S13="No Bid","",IF(S13&lt;&gt;0,S13+'Basic Price Adjustment'!$E35,""))</f>
        <v>65.17</v>
      </c>
      <c r="U13" s="115">
        <v>92</v>
      </c>
      <c r="V13" s="18">
        <f>IF(U13="No Bid","",IF(U13&lt;&gt;0,U13+'Basic Price Adjustment'!$E35,""))</f>
        <v>91.17</v>
      </c>
      <c r="W13" s="115">
        <v>98.5</v>
      </c>
      <c r="X13" s="18">
        <f>IF(W13="No Bid","",IF(W13&lt;&gt;0,W13+'Basic Price Adjustment'!$E35,""))</f>
        <v>97.67</v>
      </c>
      <c r="Y13" s="115">
        <v>98</v>
      </c>
      <c r="Z13" s="18">
        <f>IF(Y13="No Bid","",IF(Y13&lt;&gt;0,Y13+'Basic Price Adjustment'!$E35,""))</f>
        <v>97.17</v>
      </c>
      <c r="AA13" s="115">
        <v>85.5</v>
      </c>
      <c r="AB13" s="18">
        <f>IF(AA13="No Bid","",IF(AA13&lt;&gt;0,AA13+'Basic Price Adjustment'!$E35,""))</f>
        <v>84.67</v>
      </c>
      <c r="AC13" s="115">
        <v>87</v>
      </c>
      <c r="AD13" s="18">
        <f>IF(AC13="No Bid","",IF(AC13&lt;&gt;0,AC13+'Basic Price Adjustment'!$E35,""))</f>
        <v>86.17</v>
      </c>
    </row>
    <row r="14" spans="1:30" ht="20.100000000000001" customHeight="1" x14ac:dyDescent="0.2">
      <c r="A14" s="31">
        <v>4</v>
      </c>
      <c r="B14" s="31" t="s">
        <v>8</v>
      </c>
      <c r="C14" s="115">
        <v>75</v>
      </c>
      <c r="D14" s="18">
        <f>IF(C14="No Bid","",IF(C14&lt;&gt;0,C14+'Basic Price Adjustment'!$E36,""))</f>
        <v>74.17</v>
      </c>
      <c r="E14" s="115">
        <v>77.540000000000006</v>
      </c>
      <c r="F14" s="18">
        <f>IF(E14="No Bid","",IF(E14&lt;&gt;0,E14+'Basic Price Adjustment'!$E36,""))</f>
        <v>76.710000000000008</v>
      </c>
      <c r="G14" s="115">
        <v>72.87</v>
      </c>
      <c r="H14" s="18">
        <f>IF(G14="No Bid","",IF(G14&lt;&gt;0,G14+'Basic Price Adjustment'!$E36,""))</f>
        <v>72.040000000000006</v>
      </c>
      <c r="I14" s="115">
        <v>68.45</v>
      </c>
      <c r="J14" s="18">
        <f>IF(I14="No Bid","",IF(I14&lt;&gt;0,I14+'Basic Price Adjustment'!$E36,""))</f>
        <v>67.62</v>
      </c>
      <c r="K14" s="115">
        <v>73.2</v>
      </c>
      <c r="L14" s="18">
        <f>IF(K14="No Bid","",IF(K14&lt;&gt;0,K14+'Basic Price Adjustment'!$E36,""))</f>
        <v>72.37</v>
      </c>
      <c r="M14" s="115">
        <v>73.33</v>
      </c>
      <c r="N14" s="18">
        <f>IF(M14="No Bid","",IF(M14&lt;&gt;0,M14+'Basic Price Adjustment'!$E36,""))</f>
        <v>72.5</v>
      </c>
      <c r="O14" s="115">
        <v>84</v>
      </c>
      <c r="P14" s="18">
        <f>IF(O14="No Bid","",IF(O14&lt;&gt;0,O14+'Basic Price Adjustment'!$E36,""))</f>
        <v>83.17</v>
      </c>
      <c r="Q14" s="115">
        <v>77</v>
      </c>
      <c r="R14" s="18">
        <f>IF(Q14="No Bid","",IF(Q14&lt;&gt;0,Q14+'Basic Price Adjustment'!$E36,""))</f>
        <v>76.17</v>
      </c>
      <c r="S14" s="115">
        <v>66</v>
      </c>
      <c r="T14" s="18">
        <f>IF(S14="No Bid","",IF(S14&lt;&gt;0,S14+'Basic Price Adjustment'!$E36,""))</f>
        <v>65.17</v>
      </c>
      <c r="U14" s="115">
        <v>92</v>
      </c>
      <c r="V14" s="18">
        <f>IF(U14="No Bid","",IF(U14&lt;&gt;0,U14+'Basic Price Adjustment'!$E36,""))</f>
        <v>91.17</v>
      </c>
      <c r="W14" s="115">
        <v>98.5</v>
      </c>
      <c r="X14" s="18">
        <f>IF(W14="No Bid","",IF(W14&lt;&gt;0,W14+'Basic Price Adjustment'!$E36,""))</f>
        <v>97.67</v>
      </c>
      <c r="Y14" s="115">
        <v>98</v>
      </c>
      <c r="Z14" s="18">
        <f>IF(Y14="No Bid","",IF(Y14&lt;&gt;0,Y14+'Basic Price Adjustment'!$E36,""))</f>
        <v>97.17</v>
      </c>
      <c r="AA14" s="115">
        <v>85.5</v>
      </c>
      <c r="AB14" s="18">
        <f>IF(AA14="No Bid","",IF(AA14&lt;&gt;0,AA14+'Basic Price Adjustment'!$E36,""))</f>
        <v>84.67</v>
      </c>
      <c r="AC14" s="115">
        <v>87</v>
      </c>
      <c r="AD14" s="18">
        <f>IF(AC14="No Bid","",IF(AC14&lt;&gt;0,AC14+'Basic Price Adjustment'!$E36,""))</f>
        <v>86.17</v>
      </c>
    </row>
    <row r="15" spans="1:30" ht="20.100000000000001" customHeight="1" x14ac:dyDescent="0.2">
      <c r="A15" s="36">
        <v>5</v>
      </c>
      <c r="B15" s="36" t="s">
        <v>9</v>
      </c>
      <c r="C15" s="115">
        <v>75</v>
      </c>
      <c r="D15" s="18">
        <f>IF(C15="No Bid","",IF(C15&lt;&gt;0,C15+'Basic Price Adjustment'!$E37,""))</f>
        <v>74.150000000000006</v>
      </c>
      <c r="E15" s="115">
        <v>78.59</v>
      </c>
      <c r="F15" s="18">
        <f>IF(E15="No Bid","",IF(E15&lt;&gt;0,E15+'Basic Price Adjustment'!$E37,""))</f>
        <v>77.740000000000009</v>
      </c>
      <c r="G15" s="115">
        <v>73.61</v>
      </c>
      <c r="H15" s="18">
        <f>IF(G15="No Bid","",IF(G15&lt;&gt;0,G15+'Basic Price Adjustment'!$E37,""))</f>
        <v>72.760000000000005</v>
      </c>
      <c r="I15" s="115">
        <v>69.510000000000005</v>
      </c>
      <c r="J15" s="18">
        <f>IF(I15="No Bid","",IF(I15&lt;&gt;0,I15+'Basic Price Adjustment'!$E37,""))</f>
        <v>68.660000000000011</v>
      </c>
      <c r="K15" s="115">
        <v>73.41</v>
      </c>
      <c r="L15" s="18">
        <f>IF(K15="No Bid","",IF(K15&lt;&gt;0,K15+'Basic Price Adjustment'!$E37,""))</f>
        <v>72.56</v>
      </c>
      <c r="M15" s="115">
        <v>73.41</v>
      </c>
      <c r="N15" s="18">
        <f>IF(M15="No Bid","",IF(M15&lt;&gt;0,M15+'Basic Price Adjustment'!$E37,""))</f>
        <v>72.56</v>
      </c>
      <c r="O15" s="120">
        <v>85</v>
      </c>
      <c r="P15" s="18">
        <f>IF(O15="No Bid","",IF(O15&lt;&gt;0,O15+'Basic Price Adjustment'!$E37,""))</f>
        <v>84.15</v>
      </c>
      <c r="Q15" s="115">
        <v>77</v>
      </c>
      <c r="R15" s="18">
        <f>IF(Q15="No Bid","",IF(Q15&lt;&gt;0,Q15+'Basic Price Adjustment'!$E37,""))</f>
        <v>76.150000000000006</v>
      </c>
      <c r="S15" s="115">
        <v>66</v>
      </c>
      <c r="T15" s="18">
        <f>IF(S15="No Bid","",IF(S15&lt;&gt;0,S15+'Basic Price Adjustment'!$E37,""))</f>
        <v>65.150000000000006</v>
      </c>
      <c r="U15" s="115">
        <v>94</v>
      </c>
      <c r="V15" s="18">
        <f>IF(U15="No Bid","",IF(U15&lt;&gt;0,U15+'Basic Price Adjustment'!$E37,""))</f>
        <v>93.15</v>
      </c>
      <c r="W15" s="115">
        <v>100.5</v>
      </c>
      <c r="X15" s="18">
        <f>IF(W15="No Bid","",IF(W15&lt;&gt;0,W15+'Basic Price Adjustment'!$E37,""))</f>
        <v>99.65</v>
      </c>
      <c r="Y15" s="115">
        <v>100</v>
      </c>
      <c r="Z15" s="18">
        <f>IF(Y15="No Bid","",IF(Y15&lt;&gt;0,Y15+'Basic Price Adjustment'!$E37,""))</f>
        <v>99.15</v>
      </c>
      <c r="AA15" s="115">
        <v>87.5</v>
      </c>
      <c r="AB15" s="18">
        <f>IF(AA15="No Bid","",IF(AA15&lt;&gt;0,AA15+'Basic Price Adjustment'!$E37,""))</f>
        <v>86.65</v>
      </c>
      <c r="AC15" s="115">
        <v>89</v>
      </c>
      <c r="AD15" s="18">
        <f>IF(AC15="No Bid","",IF(AC15&lt;&gt;0,AC15+'Basic Price Adjustment'!$E37,""))</f>
        <v>88.15</v>
      </c>
    </row>
    <row r="16" spans="1:30" ht="20.100000000000001" customHeight="1" x14ac:dyDescent="0.2">
      <c r="A16" s="31">
        <v>6</v>
      </c>
      <c r="B16" s="31" t="s">
        <v>10</v>
      </c>
      <c r="C16" s="115"/>
      <c r="D16" s="18" t="str">
        <f>IF(C16="No Bid","",IF(C16&lt;&gt;0,C16+'Basic Price Adjustment'!$E38,""))</f>
        <v/>
      </c>
      <c r="E16" s="115">
        <v>85.91</v>
      </c>
      <c r="F16" s="18">
        <f>IF(E16="No Bid","",IF(E16&lt;&gt;0,E16+'Basic Price Adjustment'!$E38,""))</f>
        <v>85.07</v>
      </c>
      <c r="G16" s="115"/>
      <c r="H16" s="18" t="str">
        <f>IF(G16="No Bid","",IF(G16&lt;&gt;0,G16+'Basic Price Adjustment'!$E38,""))</f>
        <v/>
      </c>
      <c r="I16" s="115">
        <v>72.37</v>
      </c>
      <c r="J16" s="18">
        <f>IF(I16="No Bid","",IF(I16&lt;&gt;0,I16+'Basic Price Adjustment'!$E38,""))</f>
        <v>71.53</v>
      </c>
      <c r="K16" s="115">
        <v>77.09</v>
      </c>
      <c r="L16" s="18">
        <f>IF(K16="No Bid","",IF(K16&lt;&gt;0,K16+'Basic Price Adjustment'!$E38,""))</f>
        <v>76.25</v>
      </c>
      <c r="M16" s="115">
        <v>77.09</v>
      </c>
      <c r="N16" s="18">
        <f>IF(M16="No Bid","",IF(M16&lt;&gt;0,M16+'Basic Price Adjustment'!$E38,""))</f>
        <v>76.25</v>
      </c>
      <c r="O16" s="115">
        <v>96</v>
      </c>
      <c r="P16" s="18">
        <f>IF(O16="No Bid","",IF(O16&lt;&gt;0,O16+'Basic Price Adjustment'!$E38,""))</f>
        <v>95.16</v>
      </c>
      <c r="Q16" s="115">
        <v>92</v>
      </c>
      <c r="R16" s="18">
        <f>IF(Q16="No Bid","",IF(Q16&lt;&gt;0,Q16+'Basic Price Adjustment'!$E38,""))</f>
        <v>91.16</v>
      </c>
      <c r="S16" s="115">
        <v>87</v>
      </c>
      <c r="T16" s="18">
        <f>IF(S16="No Bid","",IF(S16&lt;&gt;0,S16+'Basic Price Adjustment'!$E38,""))</f>
        <v>86.16</v>
      </c>
      <c r="U16" s="115"/>
      <c r="V16" s="18" t="str">
        <f>IF(U16="No Bid","",IF(U16&lt;&gt;0,U16+'Basic Price Adjustment'!$E38,""))</f>
        <v/>
      </c>
      <c r="W16" s="115"/>
      <c r="X16" s="18" t="str">
        <f>IF(W16="No Bid","",IF(W16&lt;&gt;0,W16+'Basic Price Adjustment'!$E38,""))</f>
        <v/>
      </c>
      <c r="Y16" s="115"/>
      <c r="Z16" s="18" t="str">
        <f>IF(Y16="No Bid","",IF(Y16&lt;&gt;0,Y16+'Basic Price Adjustment'!$E38,""))</f>
        <v/>
      </c>
      <c r="AA16" s="115"/>
      <c r="AB16" s="18" t="str">
        <f>IF(AA16="No Bid","",IF(AA16&lt;&gt;0,AA16+'Basic Price Adjustment'!$E38,""))</f>
        <v/>
      </c>
      <c r="AC16" s="115"/>
      <c r="AD16" s="18" t="str">
        <f>IF(AC16="No Bid","",IF(AC16&lt;&gt;0,AC16+'Basic Price Adjustment'!$E38,""))</f>
        <v/>
      </c>
    </row>
    <row r="17" spans="1:30" ht="20.100000000000001" customHeight="1" x14ac:dyDescent="0.2">
      <c r="A17" s="36">
        <v>7</v>
      </c>
      <c r="B17" s="36" t="s">
        <v>11</v>
      </c>
      <c r="C17" s="115">
        <v>75</v>
      </c>
      <c r="D17" s="18">
        <f>IF(C17="No Bid","",IF(C17&lt;&gt;0,C17+'Basic Price Adjustment'!$E39,""))</f>
        <v>74.2</v>
      </c>
      <c r="E17" s="115">
        <v>79.19</v>
      </c>
      <c r="F17" s="18">
        <f>IF(E17="No Bid","",IF(E17&lt;&gt;0,E17+'Basic Price Adjustment'!$E39,""))</f>
        <v>78.39</v>
      </c>
      <c r="G17" s="115"/>
      <c r="H17" s="18" t="str">
        <f>IF(G17="No Bid","",IF(G17&lt;&gt;0,G17+'Basic Price Adjustment'!$E39,""))</f>
        <v/>
      </c>
      <c r="I17" s="115">
        <v>68.45</v>
      </c>
      <c r="J17" s="18">
        <f>IF(I17="No Bid","",IF(I17&lt;&gt;0,I17+'Basic Price Adjustment'!$E39,""))</f>
        <v>67.650000000000006</v>
      </c>
      <c r="K17" s="115">
        <v>73.2</v>
      </c>
      <c r="L17" s="18">
        <f>IF(K17="No Bid","",IF(K17&lt;&gt;0,K17+'Basic Price Adjustment'!$E39,""))</f>
        <v>72.400000000000006</v>
      </c>
      <c r="M17" s="115">
        <v>73.33</v>
      </c>
      <c r="N17" s="18">
        <f>IF(M17="No Bid","",IF(M17&lt;&gt;0,M17+'Basic Price Adjustment'!$E39,""))</f>
        <v>72.53</v>
      </c>
      <c r="O17" s="120">
        <v>86</v>
      </c>
      <c r="P17" s="18">
        <f>IF(O17="No Bid","",IF(O17&lt;&gt;0,O17+'Basic Price Adjustment'!$E39,""))</f>
        <v>85.2</v>
      </c>
      <c r="Q17" s="115">
        <v>79</v>
      </c>
      <c r="R17" s="18">
        <f>IF(Q17="No Bid","",IF(Q17&lt;&gt;0,Q17+'Basic Price Adjustment'!$E39,""))</f>
        <v>78.2</v>
      </c>
      <c r="S17" s="115">
        <v>69</v>
      </c>
      <c r="T17" s="18">
        <f>IF(S17="No Bid","",IF(S17&lt;&gt;0,S17+'Basic Price Adjustment'!$E39,""))</f>
        <v>68.2</v>
      </c>
      <c r="U17" s="115">
        <v>92.5</v>
      </c>
      <c r="V17" s="18">
        <f>IF(U17="No Bid","",IF(U17&lt;&gt;0,U17+'Basic Price Adjustment'!$E39,""))</f>
        <v>91.7</v>
      </c>
      <c r="W17" s="115">
        <v>99.25</v>
      </c>
      <c r="X17" s="18">
        <f>IF(W17="No Bid","",IF(W17&lt;&gt;0,W17+'Basic Price Adjustment'!$E39,""))</f>
        <v>98.45</v>
      </c>
      <c r="Y17" s="115">
        <v>98.5</v>
      </c>
      <c r="Z17" s="18">
        <f>IF(Y17="No Bid","",IF(Y17&lt;&gt;0,Y17+'Basic Price Adjustment'!$E39,""))</f>
        <v>97.7</v>
      </c>
      <c r="AA17" s="115">
        <v>86</v>
      </c>
      <c r="AB17" s="18">
        <f>IF(AA17="No Bid","",IF(AA17&lt;&gt;0,AA17+'Basic Price Adjustment'!$E39,""))</f>
        <v>85.2</v>
      </c>
      <c r="AC17" s="115">
        <v>90.5</v>
      </c>
      <c r="AD17" s="18">
        <f>IF(AC17="No Bid","",IF(AC17&lt;&gt;0,AC17+'Basic Price Adjustment'!$E39,""))</f>
        <v>89.7</v>
      </c>
    </row>
    <row r="18" spans="1:30" ht="20.100000000000001" customHeight="1" x14ac:dyDescent="0.2">
      <c r="A18" s="31">
        <v>8</v>
      </c>
      <c r="B18" s="31" t="s">
        <v>12</v>
      </c>
      <c r="C18" s="115">
        <v>77</v>
      </c>
      <c r="D18" s="18">
        <f>IF(C18="No Bid","",IF(C18&lt;&gt;0,C18+'Basic Price Adjustment'!$E40,""))</f>
        <v>76.05</v>
      </c>
      <c r="E18" s="115">
        <v>85.39</v>
      </c>
      <c r="F18" s="18">
        <f>IF(E18="No Bid","",IF(E18&lt;&gt;0,E18+'Basic Price Adjustment'!$E40,""))</f>
        <v>84.44</v>
      </c>
      <c r="G18" s="115">
        <v>76.180000000000007</v>
      </c>
      <c r="H18" s="18">
        <f>IF(G18="No Bid","",IF(G18&lt;&gt;0,G18+'Basic Price Adjustment'!$E40,""))</f>
        <v>75.23</v>
      </c>
      <c r="I18" s="115">
        <v>77.23</v>
      </c>
      <c r="J18" s="18">
        <f>IF(I18="No Bid","",IF(I18&lt;&gt;0,I18+'Basic Price Adjustment'!$E40,""))</f>
        <v>76.28</v>
      </c>
      <c r="K18" s="115">
        <v>78.08</v>
      </c>
      <c r="L18" s="18">
        <f>IF(K18="No Bid","",IF(K18&lt;&gt;0,K18+'Basic Price Adjustment'!$E40,""))</f>
        <v>77.13</v>
      </c>
      <c r="M18" s="115">
        <v>78.08</v>
      </c>
      <c r="N18" s="18">
        <f>IF(M18="No Bid","",IF(M18&lt;&gt;0,M18+'Basic Price Adjustment'!$E40,""))</f>
        <v>77.13</v>
      </c>
      <c r="O18" s="115">
        <v>90</v>
      </c>
      <c r="P18" s="18">
        <f>IF(O18="No Bid","",IF(O18&lt;&gt;0,O18+'Basic Price Adjustment'!$E40,""))</f>
        <v>89.05</v>
      </c>
      <c r="Q18" s="115">
        <v>80.5</v>
      </c>
      <c r="R18" s="18">
        <f>IF(Q18="No Bid","",IF(Q18&lt;&gt;0,Q18+'Basic Price Adjustment'!$E40,""))</f>
        <v>79.55</v>
      </c>
      <c r="S18" s="115">
        <v>73.5</v>
      </c>
      <c r="T18" s="18">
        <f>IF(S18="No Bid","",IF(S18&lt;&gt;0,S18+'Basic Price Adjustment'!$E40,""))</f>
        <v>72.55</v>
      </c>
      <c r="U18" s="115">
        <v>97.5</v>
      </c>
      <c r="V18" s="18">
        <f>IF(U18="No Bid","",IF(U18&lt;&gt;0,U18+'Basic Price Adjustment'!$E40,""))</f>
        <v>96.55</v>
      </c>
      <c r="W18" s="115">
        <v>104.5</v>
      </c>
      <c r="X18" s="18">
        <f>IF(W18="No Bid","",IF(W18&lt;&gt;0,W18+'Basic Price Adjustment'!$E40,""))</f>
        <v>103.55</v>
      </c>
      <c r="Y18" s="115">
        <v>108</v>
      </c>
      <c r="Z18" s="18">
        <f>IF(Y18="No Bid","",IF(Y18&lt;&gt;0,Y18+'Basic Price Adjustment'!$E40,""))</f>
        <v>107.05</v>
      </c>
      <c r="AA18" s="115">
        <v>88.5</v>
      </c>
      <c r="AB18" s="18">
        <f>IF(AA18="No Bid","",IF(AA18&lt;&gt;0,AA18+'Basic Price Adjustment'!$E40,""))</f>
        <v>87.55</v>
      </c>
      <c r="AC18" s="115">
        <v>94.5</v>
      </c>
      <c r="AD18" s="18">
        <f>IF(AC18="No Bid","",IF(AC18&lt;&gt;0,AC18+'Basic Price Adjustment'!$E40,""))</f>
        <v>93.55</v>
      </c>
    </row>
    <row r="19" spans="1:30" ht="20.100000000000001" customHeight="1" x14ac:dyDescent="0.2">
      <c r="A19" s="36">
        <v>9</v>
      </c>
      <c r="B19" s="36" t="s">
        <v>13</v>
      </c>
      <c r="C19" s="115">
        <v>90</v>
      </c>
      <c r="D19" s="18">
        <f>IF(C19="No Bid","",IF(C19&lt;&gt;0,C19+'Basic Price Adjustment'!$E41,""))</f>
        <v>89.06</v>
      </c>
      <c r="E19" s="115">
        <v>89.89</v>
      </c>
      <c r="F19" s="18">
        <f>IF(E19="No Bid","",IF(E19&lt;&gt;0,E19+'Basic Price Adjustment'!$E41,""))</f>
        <v>88.95</v>
      </c>
      <c r="G19" s="115"/>
      <c r="H19" s="18" t="str">
        <f>IF(G19="No Bid","",IF(G19&lt;&gt;0,G19+'Basic Price Adjustment'!$E41,""))</f>
        <v/>
      </c>
      <c r="I19" s="115">
        <v>77.97</v>
      </c>
      <c r="J19" s="18">
        <f>IF(I19="No Bid","",IF(I19&lt;&gt;0,I19+'Basic Price Adjustment'!$E41,""))</f>
        <v>77.03</v>
      </c>
      <c r="K19" s="115">
        <v>82.92</v>
      </c>
      <c r="L19" s="18">
        <f>IF(K19="No Bid","",IF(K19&lt;&gt;0,K19+'Basic Price Adjustment'!$E41,""))</f>
        <v>81.98</v>
      </c>
      <c r="M19" s="115">
        <v>82.92</v>
      </c>
      <c r="N19" s="18">
        <f>IF(M19="No Bid","",IF(M19&lt;&gt;0,M19+'Basic Price Adjustment'!$E41,""))</f>
        <v>81.98</v>
      </c>
      <c r="O19" s="120">
        <v>100</v>
      </c>
      <c r="P19" s="18">
        <f>IF(O19="No Bid","",IF(O19&lt;&gt;0,O19+'Basic Price Adjustment'!$E41,""))</f>
        <v>99.06</v>
      </c>
      <c r="Q19" s="115">
        <v>82.5</v>
      </c>
      <c r="R19" s="18">
        <f>IF(Q19="No Bid","",IF(Q19&lt;&gt;0,Q19+'Basic Price Adjustment'!$E41,""))</f>
        <v>81.56</v>
      </c>
      <c r="S19" s="115">
        <v>73.5</v>
      </c>
      <c r="T19" s="18">
        <f>IF(S19="No Bid","",IF(S19&lt;&gt;0,S19+'Basic Price Adjustment'!$E41,""))</f>
        <v>72.56</v>
      </c>
      <c r="U19" s="115">
        <v>108.25</v>
      </c>
      <c r="V19" s="18">
        <f>IF(U19="No Bid","",IF(U19&lt;&gt;0,U19+'Basic Price Adjustment'!$E41,""))</f>
        <v>107.31</v>
      </c>
      <c r="W19" s="115">
        <v>110</v>
      </c>
      <c r="X19" s="18">
        <f>IF(W19="No Bid","",IF(W19&lt;&gt;0,W19+'Basic Price Adjustment'!$E41,""))</f>
        <v>109.06</v>
      </c>
      <c r="Y19" s="115">
        <v>110</v>
      </c>
      <c r="Z19" s="18">
        <f>IF(Y19="No Bid","",IF(Y19&lt;&gt;0,Y19+'Basic Price Adjustment'!$E41,""))</f>
        <v>109.06</v>
      </c>
      <c r="AA19" s="115">
        <v>102.5</v>
      </c>
      <c r="AB19" s="18">
        <f>IF(AA19="No Bid","",IF(AA19&lt;&gt;0,AA19+'Basic Price Adjustment'!$E41,""))</f>
        <v>101.56</v>
      </c>
      <c r="AC19" s="115">
        <v>106.5</v>
      </c>
      <c r="AD19" s="18">
        <f>IF(AC19="No Bid","",IF(AC19&lt;&gt;0,AC19+'Basic Price Adjustment'!$E41,""))</f>
        <v>105.56</v>
      </c>
    </row>
    <row r="20" spans="1:30" ht="20.100000000000001" customHeight="1" x14ac:dyDescent="0.2">
      <c r="A20" s="31">
        <v>10</v>
      </c>
      <c r="B20" s="31" t="s">
        <v>14</v>
      </c>
      <c r="C20" s="115">
        <v>78</v>
      </c>
      <c r="D20" s="18">
        <f>IF(C20="No Bid","",IF(C20&lt;&gt;0,C20+'Basic Price Adjustment'!$E42,""))</f>
        <v>77.06</v>
      </c>
      <c r="E20" s="115">
        <v>85.39</v>
      </c>
      <c r="F20" s="18">
        <f>IF(E20="No Bid","",IF(E20&lt;&gt;0,E20+'Basic Price Adjustment'!$E42,""))</f>
        <v>84.45</v>
      </c>
      <c r="G20" s="115">
        <v>75.92</v>
      </c>
      <c r="H20" s="18">
        <f>IF(G20="No Bid","",IF(G20&lt;&gt;0,G20+'Basic Price Adjustment'!$E42,""))</f>
        <v>74.98</v>
      </c>
      <c r="I20" s="115">
        <v>75.37</v>
      </c>
      <c r="J20" s="18">
        <f>IF(I20="No Bid","",IF(I20&lt;&gt;0,I20+'Basic Price Adjustment'!$E42,""))</f>
        <v>74.430000000000007</v>
      </c>
      <c r="K20" s="115">
        <v>78.08</v>
      </c>
      <c r="L20" s="18">
        <f>IF(K20="No Bid","",IF(K20&lt;&gt;0,K20+'Basic Price Adjustment'!$E42,""))</f>
        <v>77.14</v>
      </c>
      <c r="M20" s="115">
        <v>78.08</v>
      </c>
      <c r="N20" s="18">
        <f>IF(M20="No Bid","",IF(M20&lt;&gt;0,M20+'Basic Price Adjustment'!$E42,""))</f>
        <v>77.14</v>
      </c>
      <c r="O20" s="115">
        <v>90</v>
      </c>
      <c r="P20" s="18">
        <f>IF(O20="No Bid","",IF(O20&lt;&gt;0,O20+'Basic Price Adjustment'!$E42,""))</f>
        <v>89.06</v>
      </c>
      <c r="Q20" s="115">
        <v>80.5</v>
      </c>
      <c r="R20" s="18">
        <f>IF(Q20="No Bid","",IF(Q20&lt;&gt;0,Q20+'Basic Price Adjustment'!$E42,""))</f>
        <v>79.56</v>
      </c>
      <c r="S20" s="115">
        <v>73.5</v>
      </c>
      <c r="T20" s="18">
        <f>IF(S20="No Bid","",IF(S20&lt;&gt;0,S20+'Basic Price Adjustment'!$E42,""))</f>
        <v>72.56</v>
      </c>
      <c r="U20" s="115">
        <v>97.5</v>
      </c>
      <c r="V20" s="18">
        <f>IF(U20="No Bid","",IF(U20&lt;&gt;0,U20+'Basic Price Adjustment'!$E42,""))</f>
        <v>96.56</v>
      </c>
      <c r="W20" s="115">
        <v>104.5</v>
      </c>
      <c r="X20" s="18">
        <f>IF(W20="No Bid","",IF(W20&lt;&gt;0,W20+'Basic Price Adjustment'!$E42,""))</f>
        <v>103.56</v>
      </c>
      <c r="Y20" s="115">
        <v>108</v>
      </c>
      <c r="Z20" s="18">
        <f>IF(Y20="No Bid","",IF(Y20&lt;&gt;0,Y20+'Basic Price Adjustment'!$E42,""))</f>
        <v>107.06</v>
      </c>
      <c r="AA20" s="115">
        <v>88.5</v>
      </c>
      <c r="AB20" s="18">
        <f>IF(AA20="No Bid","",IF(AA20&lt;&gt;0,AA20+'Basic Price Adjustment'!$E42,""))</f>
        <v>87.56</v>
      </c>
      <c r="AC20" s="115">
        <v>94.5</v>
      </c>
      <c r="AD20" s="18">
        <f>IF(AC20="No Bid","",IF(AC20&lt;&gt;0,AC20+'Basic Price Adjustment'!$E42,""))</f>
        <v>93.56</v>
      </c>
    </row>
    <row r="21" spans="1:30" ht="20.100000000000001" customHeight="1" x14ac:dyDescent="0.2">
      <c r="A21" s="36">
        <v>11</v>
      </c>
      <c r="B21" s="36" t="s">
        <v>15</v>
      </c>
      <c r="C21" s="115">
        <v>86</v>
      </c>
      <c r="D21" s="18">
        <f>IF(C21="No Bid","",IF(C21&lt;&gt;0,C21+'Basic Price Adjustment'!$E43,""))</f>
        <v>85.07</v>
      </c>
      <c r="E21" s="115">
        <v>89.25</v>
      </c>
      <c r="F21" s="18">
        <f>IF(E21="No Bid","",IF(E21&lt;&gt;0,E21+'Basic Price Adjustment'!$E43,""))</f>
        <v>88.32</v>
      </c>
      <c r="G21" s="115">
        <v>84.55</v>
      </c>
      <c r="H21" s="18">
        <f>IF(G21="No Bid","",IF(G21&lt;&gt;0,G21+'Basic Price Adjustment'!$E43,""))</f>
        <v>83.61999999999999</v>
      </c>
      <c r="I21" s="115">
        <v>77.97</v>
      </c>
      <c r="J21" s="18">
        <f>IF(I21="No Bid","",IF(I21&lt;&gt;0,I21+'Basic Price Adjustment'!$E43,""))</f>
        <v>77.039999999999992</v>
      </c>
      <c r="K21" s="115">
        <v>83.06</v>
      </c>
      <c r="L21" s="18">
        <f>IF(K21="No Bid","",IF(K21&lt;&gt;0,K21+'Basic Price Adjustment'!$E43,""))</f>
        <v>82.13</v>
      </c>
      <c r="M21" s="115">
        <v>83.06</v>
      </c>
      <c r="N21" s="18">
        <f>IF(M21="No Bid","",IF(M21&lt;&gt;0,M21+'Basic Price Adjustment'!$E43,""))</f>
        <v>82.13</v>
      </c>
      <c r="O21" s="120">
        <v>95</v>
      </c>
      <c r="P21" s="18">
        <f>IF(O21="No Bid","",IF(O21&lt;&gt;0,O21+'Basic Price Adjustment'!$E43,""))</f>
        <v>94.07</v>
      </c>
      <c r="Q21" s="115">
        <v>100</v>
      </c>
      <c r="R21" s="18">
        <f>IF(Q21="No Bid","",IF(Q21&lt;&gt;0,Q21+'Basic Price Adjustment'!$E43,""))</f>
        <v>99.07</v>
      </c>
      <c r="S21" s="115">
        <v>93</v>
      </c>
      <c r="T21" s="18">
        <f>IF(S21="No Bid","",IF(S21&lt;&gt;0,S21+'Basic Price Adjustment'!$E43,""))</f>
        <v>92.07</v>
      </c>
      <c r="U21" s="115">
        <v>108.25</v>
      </c>
      <c r="V21" s="18">
        <f>IF(U21="No Bid","",IF(U21&lt;&gt;0,U21+'Basic Price Adjustment'!$E43,""))</f>
        <v>107.32</v>
      </c>
      <c r="W21" s="115">
        <v>107</v>
      </c>
      <c r="X21" s="18">
        <f>IF(W21="No Bid","",IF(W21&lt;&gt;0,W21+'Basic Price Adjustment'!$E43,""))</f>
        <v>106.07</v>
      </c>
      <c r="Y21" s="115">
        <v>110</v>
      </c>
      <c r="Z21" s="18">
        <f>IF(Y21="No Bid","",IF(Y21&lt;&gt;0,Y21+'Basic Price Adjustment'!$E43,""))</f>
        <v>109.07</v>
      </c>
      <c r="AA21" s="115">
        <v>101.5</v>
      </c>
      <c r="AB21" s="18">
        <f>IF(AA21="No Bid","",IF(AA21&lt;&gt;0,AA21+'Basic Price Adjustment'!$E43,""))</f>
        <v>100.57</v>
      </c>
      <c r="AC21" s="115">
        <v>103.5</v>
      </c>
      <c r="AD21" s="18">
        <f>IF(AC21="No Bid","",IF(AC21&lt;&gt;0,AC21+'Basic Price Adjustment'!$E43,""))</f>
        <v>102.57</v>
      </c>
    </row>
    <row r="22" spans="1:30" ht="20.100000000000001" customHeight="1" x14ac:dyDescent="0.2">
      <c r="A22" s="31">
        <v>12</v>
      </c>
      <c r="B22" s="31" t="s">
        <v>16</v>
      </c>
      <c r="C22" s="115"/>
      <c r="D22" s="18" t="str">
        <f>IF(C22="No Bid","",IF(C22&lt;&gt;0,C22+'Basic Price Adjustment'!$E44,""))</f>
        <v/>
      </c>
      <c r="E22" s="115">
        <v>110</v>
      </c>
      <c r="F22" s="18">
        <f>IF(E22="No Bid","",IF(E22&lt;&gt;0,E22+'Basic Price Adjustment'!$E44,""))</f>
        <v>108.91</v>
      </c>
      <c r="G22" s="115"/>
      <c r="H22" s="18" t="str">
        <f>IF(G22="No Bid","",IF(G22&lt;&gt;0,G22+'Basic Price Adjustment'!$E44,""))</f>
        <v/>
      </c>
      <c r="I22" s="115">
        <v>86</v>
      </c>
      <c r="J22" s="18">
        <f>IF(I22="No Bid","",IF(I22&lt;&gt;0,I22+'Basic Price Adjustment'!$E44,""))</f>
        <v>84.91</v>
      </c>
      <c r="K22" s="115">
        <v>97.95</v>
      </c>
      <c r="L22" s="18">
        <f>IF(K22="No Bid","",IF(K22&lt;&gt;0,K22+'Basic Price Adjustment'!$E44,""))</f>
        <v>96.86</v>
      </c>
      <c r="M22" s="115">
        <v>104.95</v>
      </c>
      <c r="N22" s="18">
        <f>IF(M22="No Bid","",IF(M22&lt;&gt;0,M22+'Basic Price Adjustment'!$E44,""))</f>
        <v>103.86</v>
      </c>
      <c r="O22" s="115"/>
      <c r="P22" s="18" t="str">
        <f>IF(O22="No Bid","",IF(O22&lt;&gt;0,O22+'Basic Price Adjustment'!$E44,""))</f>
        <v/>
      </c>
      <c r="Q22" s="115">
        <v>112</v>
      </c>
      <c r="R22" s="18">
        <f>IF(Q22="No Bid","",IF(Q22&lt;&gt;0,Q22+'Basic Price Adjustment'!$E44,""))</f>
        <v>110.91</v>
      </c>
      <c r="S22" s="115">
        <v>95</v>
      </c>
      <c r="T22" s="18">
        <f>IF(S22="No Bid","",IF(S22&lt;&gt;0,S22+'Basic Price Adjustment'!$E44,""))</f>
        <v>93.91</v>
      </c>
      <c r="U22" s="115"/>
      <c r="V22" s="18" t="str">
        <f>IF(U22="No Bid","",IF(U22&lt;&gt;0,U22+'Basic Price Adjustment'!$E44,""))</f>
        <v/>
      </c>
      <c r="W22" s="115"/>
      <c r="X22" s="18" t="str">
        <f>IF(W22="No Bid","",IF(W22&lt;&gt;0,W22+'Basic Price Adjustment'!$E44,""))</f>
        <v/>
      </c>
      <c r="Y22" s="115"/>
      <c r="Z22" s="18" t="str">
        <f>IF(Y22="No Bid","",IF(Y22&lt;&gt;0,Y22+'Basic Price Adjustment'!$E44,""))</f>
        <v/>
      </c>
      <c r="AA22" s="115"/>
      <c r="AB22" s="18" t="str">
        <f>IF(AA22="No Bid","",IF(AA22&lt;&gt;0,AA22+'Basic Price Adjustment'!$E44,""))</f>
        <v/>
      </c>
      <c r="AC22" s="115"/>
      <c r="AD22" s="18" t="str">
        <f>IF(AC22="No Bid","",IF(AC22&lt;&gt;0,AC22+'Basic Price Adjustment'!$E44,""))</f>
        <v/>
      </c>
    </row>
    <row r="23" spans="1:30" ht="20.100000000000001" customHeight="1" x14ac:dyDescent="0.2">
      <c r="A23" s="36">
        <v>13</v>
      </c>
      <c r="B23" s="36" t="s">
        <v>17</v>
      </c>
      <c r="C23" s="115"/>
      <c r="D23" s="18" t="str">
        <f>IF(C23="No Bid","",IF(C23&lt;&gt;0,C23+'Basic Price Adjustment'!$E45,""))</f>
        <v/>
      </c>
      <c r="E23" s="115">
        <v>110</v>
      </c>
      <c r="F23" s="18">
        <f>IF(E23="No Bid","",IF(E23&lt;&gt;0,E23+'Basic Price Adjustment'!$E45,""))</f>
        <v>108.95</v>
      </c>
      <c r="G23" s="115"/>
      <c r="H23" s="18" t="str">
        <f>IF(G23="No Bid","",IF(G23&lt;&gt;0,G23+'Basic Price Adjustment'!$E45,""))</f>
        <v/>
      </c>
      <c r="I23" s="115">
        <v>87.6</v>
      </c>
      <c r="J23" s="18">
        <f>IF(I23="No Bid","",IF(I23&lt;&gt;0,I23+'Basic Price Adjustment'!$E45,""))</f>
        <v>86.55</v>
      </c>
      <c r="K23" s="115">
        <v>100.45</v>
      </c>
      <c r="L23" s="18">
        <f>IF(K23="No Bid","",IF(K23&lt;&gt;0,K23+'Basic Price Adjustment'!$E45,""))</f>
        <v>99.4</v>
      </c>
      <c r="M23" s="115">
        <v>107.59</v>
      </c>
      <c r="N23" s="18">
        <f>IF(M23="No Bid","",IF(M23&lt;&gt;0,M23+'Basic Price Adjustment'!$E45,""))</f>
        <v>106.54</v>
      </c>
      <c r="O23" s="120"/>
      <c r="P23" s="18" t="str">
        <f>IF(O23="No Bid","",IF(O23&lt;&gt;0,O23+'Basic Price Adjustment'!$E45,""))</f>
        <v/>
      </c>
      <c r="Q23" s="115">
        <v>124</v>
      </c>
      <c r="R23" s="18">
        <f>IF(Q23="No Bid","",IF(Q23&lt;&gt;0,Q23+'Basic Price Adjustment'!$E45,""))</f>
        <v>122.95</v>
      </c>
      <c r="S23" s="115">
        <v>116</v>
      </c>
      <c r="T23" s="18">
        <f>IF(S23="No Bid","",IF(S23&lt;&gt;0,S23+'Basic Price Adjustment'!$E45,""))</f>
        <v>114.95</v>
      </c>
      <c r="U23" s="115"/>
      <c r="V23" s="18" t="str">
        <f>IF(U23="No Bid","",IF(U23&lt;&gt;0,U23+'Basic Price Adjustment'!$E45,""))</f>
        <v/>
      </c>
      <c r="W23" s="115"/>
      <c r="X23" s="18" t="str">
        <f>IF(W23="No Bid","",IF(W23&lt;&gt;0,W23+'Basic Price Adjustment'!$E45,""))</f>
        <v/>
      </c>
      <c r="Y23" s="115"/>
      <c r="Z23" s="18" t="str">
        <f>IF(Y23="No Bid","",IF(Y23&lt;&gt;0,Y23+'Basic Price Adjustment'!$E45,""))</f>
        <v/>
      </c>
      <c r="AA23" s="115"/>
      <c r="AB23" s="18" t="str">
        <f>IF(AA23="No Bid","",IF(AA23&lt;&gt;0,AA23+'Basic Price Adjustment'!$E45,""))</f>
        <v/>
      </c>
      <c r="AC23" s="115"/>
      <c r="AD23" s="18" t="str">
        <f>IF(AC23="No Bid","",IF(AC23&lt;&gt;0,AC23+'Basic Price Adjustment'!$E45,""))</f>
        <v/>
      </c>
    </row>
    <row r="24" spans="1:30" ht="20.100000000000001" customHeight="1" x14ac:dyDescent="0.2">
      <c r="A24" s="31">
        <v>14</v>
      </c>
      <c r="B24" s="31" t="s">
        <v>18</v>
      </c>
      <c r="C24" s="115"/>
      <c r="D24" s="18" t="str">
        <f>IF(C24="No Bid","",IF(C24&lt;&gt;0,C24+'Basic Price Adjustment'!$E46,""))</f>
        <v/>
      </c>
      <c r="E24" s="115">
        <v>105</v>
      </c>
      <c r="F24" s="18">
        <f>IF(E24="No Bid","",IF(E24&lt;&gt;0,E24+'Basic Price Adjustment'!$E46,""))</f>
        <v>103.94</v>
      </c>
      <c r="G24" s="115"/>
      <c r="H24" s="18" t="str">
        <f>IF(G24="No Bid","",IF(G24&lt;&gt;0,G24+'Basic Price Adjustment'!$E46,""))</f>
        <v/>
      </c>
      <c r="I24" s="115">
        <v>87.63</v>
      </c>
      <c r="J24" s="18">
        <f>IF(I24="No Bid","",IF(I24&lt;&gt;0,I24+'Basic Price Adjustment'!$E46,""))</f>
        <v>86.57</v>
      </c>
      <c r="K24" s="115">
        <v>94.46</v>
      </c>
      <c r="L24" s="18">
        <f>IF(K24="No Bid","",IF(K24&lt;&gt;0,K24+'Basic Price Adjustment'!$E46,""))</f>
        <v>93.399999999999991</v>
      </c>
      <c r="M24" s="115">
        <v>103.17</v>
      </c>
      <c r="N24" s="18">
        <f>IF(M24="No Bid","",IF(M24&lt;&gt;0,M24+'Basic Price Adjustment'!$E46,""))</f>
        <v>102.11</v>
      </c>
      <c r="O24" s="115">
        <v>98</v>
      </c>
      <c r="P24" s="18">
        <f>IF(O24="No Bid","",IF(O24&lt;&gt;0,O24+'Basic Price Adjustment'!$E46,""))</f>
        <v>96.94</v>
      </c>
      <c r="Q24" s="115">
        <v>110</v>
      </c>
      <c r="R24" s="18">
        <f>IF(Q24="No Bid","",IF(Q24&lt;&gt;0,Q24+'Basic Price Adjustment'!$E46,""))</f>
        <v>108.94</v>
      </c>
      <c r="S24" s="115">
        <v>94</v>
      </c>
      <c r="T24" s="18">
        <f>IF(S24="No Bid","",IF(S24&lt;&gt;0,S24+'Basic Price Adjustment'!$E46,""))</f>
        <v>92.94</v>
      </c>
      <c r="U24" s="115"/>
      <c r="V24" s="18" t="str">
        <f>IF(U24="No Bid","",IF(U24&lt;&gt;0,U24+'Basic Price Adjustment'!$E46,""))</f>
        <v/>
      </c>
      <c r="W24" s="115">
        <v>117</v>
      </c>
      <c r="X24" s="18">
        <f>IF(W24="No Bid","",IF(W24&lt;&gt;0,W24+'Basic Price Adjustment'!$E46,""))</f>
        <v>115.94</v>
      </c>
      <c r="Y24" s="115">
        <v>117</v>
      </c>
      <c r="Z24" s="18">
        <f>IF(Y24="No Bid","",IF(Y24&lt;&gt;0,Y24+'Basic Price Adjustment'!$E46,""))</f>
        <v>115.94</v>
      </c>
      <c r="AA24" s="115"/>
      <c r="AB24" s="18" t="str">
        <f>IF(AA24="No Bid","",IF(AA24&lt;&gt;0,AA24+'Basic Price Adjustment'!$E46,""))</f>
        <v/>
      </c>
      <c r="AC24" s="115">
        <v>112.5</v>
      </c>
      <c r="AD24" s="18">
        <f>IF(AC24="No Bid","",IF(AC24&lt;&gt;0,AC24+'Basic Price Adjustment'!$E46,""))</f>
        <v>111.44</v>
      </c>
    </row>
    <row r="25" spans="1:30" ht="20.100000000000001" customHeight="1" x14ac:dyDescent="0.2">
      <c r="A25" s="36">
        <v>15</v>
      </c>
      <c r="B25" s="36" t="s">
        <v>19</v>
      </c>
      <c r="C25" s="115"/>
      <c r="D25" s="18" t="str">
        <f>IF(C25="No Bid","",IF(C25&lt;&gt;0,C25+'Basic Price Adjustment'!$E47,""))</f>
        <v/>
      </c>
      <c r="E25" s="115">
        <v>110</v>
      </c>
      <c r="F25" s="18">
        <f>IF(E25="No Bid","",IF(E25&lt;&gt;0,E25+'Basic Price Adjustment'!$E47,""))</f>
        <v>108.92</v>
      </c>
      <c r="G25" s="115"/>
      <c r="H25" s="18" t="str">
        <f>IF(G25="No Bid","",IF(G25&lt;&gt;0,G25+'Basic Price Adjustment'!$E47,""))</f>
        <v/>
      </c>
      <c r="I25" s="115">
        <v>91.28</v>
      </c>
      <c r="J25" s="18">
        <f>IF(I25="No Bid","",IF(I25&lt;&gt;0,I25+'Basic Price Adjustment'!$E47,""))</f>
        <v>90.2</v>
      </c>
      <c r="K25" s="115">
        <v>97.68</v>
      </c>
      <c r="L25" s="18">
        <f>IF(K25="No Bid","",IF(K25&lt;&gt;0,K25+'Basic Price Adjustment'!$E47,""))</f>
        <v>96.600000000000009</v>
      </c>
      <c r="M25" s="115">
        <v>104.2</v>
      </c>
      <c r="N25" s="18">
        <f>IF(M25="No Bid","",IF(M25&lt;&gt;0,M25+'Basic Price Adjustment'!$E47,""))</f>
        <v>103.12</v>
      </c>
      <c r="O25" s="120"/>
      <c r="P25" s="18" t="str">
        <f>IF(O25="No Bid","",IF(O25&lt;&gt;0,O25+'Basic Price Adjustment'!$E47,""))</f>
        <v/>
      </c>
      <c r="Q25" s="115">
        <v>121</v>
      </c>
      <c r="R25" s="18">
        <f>IF(Q25="No Bid","",IF(Q25&lt;&gt;0,Q25+'Basic Price Adjustment'!$E47,""))</f>
        <v>119.92</v>
      </c>
      <c r="S25" s="115">
        <v>120</v>
      </c>
      <c r="T25" s="18">
        <f>IF(S25="No Bid","",IF(S25&lt;&gt;0,S25+'Basic Price Adjustment'!$E47,""))</f>
        <v>118.92</v>
      </c>
      <c r="U25" s="115"/>
      <c r="V25" s="18" t="str">
        <f>IF(U25="No Bid","",IF(U25&lt;&gt;0,U25+'Basic Price Adjustment'!$E47,""))</f>
        <v/>
      </c>
      <c r="W25" s="115"/>
      <c r="X25" s="18" t="str">
        <f>IF(W25="No Bid","",IF(W25&lt;&gt;0,W25+'Basic Price Adjustment'!$E47,""))</f>
        <v/>
      </c>
      <c r="Y25" s="115"/>
      <c r="Z25" s="18" t="str">
        <f>IF(Y25="No Bid","",IF(Y25&lt;&gt;0,Y25+'Basic Price Adjustment'!$E47,""))</f>
        <v/>
      </c>
      <c r="AA25" s="115"/>
      <c r="AB25" s="18" t="str">
        <f>IF(AA25="No Bid","",IF(AA25&lt;&gt;0,AA25+'Basic Price Adjustment'!$E47,""))</f>
        <v/>
      </c>
      <c r="AC25" s="115"/>
      <c r="AD25" s="18" t="str">
        <f>IF(AC25="No Bid","",IF(AC25&lt;&gt;0,AC25+'Basic Price Adjustment'!$E47,""))</f>
        <v/>
      </c>
    </row>
    <row r="26" spans="1:30" s="3" customFormat="1" ht="20.100000000000001" customHeight="1" x14ac:dyDescent="0.2">
      <c r="A26" s="31">
        <v>16</v>
      </c>
      <c r="B26" s="31" t="s">
        <v>158</v>
      </c>
      <c r="C26" s="115"/>
      <c r="D26" s="18" t="str">
        <f>IF(C26="No Bid","",IF(C26&lt;&gt;0,C26+'Basic Price Adjustment'!$E48,""))</f>
        <v/>
      </c>
      <c r="E26" s="115">
        <v>89.11</v>
      </c>
      <c r="F26" s="18">
        <f>IF(E26="No Bid","",IF(E26&lt;&gt;0,E26+'Basic Price Adjustment'!$E48,""))</f>
        <v>88.22</v>
      </c>
      <c r="G26" s="115"/>
      <c r="H26" s="18" t="str">
        <f>IF(G26="No Bid","",IF(G26&lt;&gt;0,G26+'Basic Price Adjustment'!$E48,""))</f>
        <v/>
      </c>
      <c r="I26" s="115">
        <v>77.510000000000005</v>
      </c>
      <c r="J26" s="18">
        <f>IF(I26="No Bid","",IF(I26&lt;&gt;0,I26+'Basic Price Adjustment'!$E48,""))</f>
        <v>76.62</v>
      </c>
      <c r="K26" s="115">
        <v>83.71</v>
      </c>
      <c r="L26" s="18">
        <f>IF(K26="No Bid","",IF(K26&lt;&gt;0,K26+'Basic Price Adjustment'!$E48,""))</f>
        <v>82.82</v>
      </c>
      <c r="M26" s="115">
        <v>87.08</v>
      </c>
      <c r="N26" s="18">
        <f>IF(M26="No Bid","",IF(M26&lt;&gt;0,M26+'Basic Price Adjustment'!$E48,""))</f>
        <v>86.19</v>
      </c>
      <c r="O26" s="115">
        <v>92</v>
      </c>
      <c r="P26" s="18">
        <f>IF(O26="No Bid","",IF(O26&lt;&gt;0,O26+'Basic Price Adjustment'!$E48,""))</f>
        <v>91.11</v>
      </c>
      <c r="Q26" s="115">
        <v>80</v>
      </c>
      <c r="R26" s="18">
        <f>IF(Q26="No Bid","",IF(Q26&lt;&gt;0,Q26+'Basic Price Adjustment'!$E48,""))</f>
        <v>79.11</v>
      </c>
      <c r="S26" s="115">
        <v>73</v>
      </c>
      <c r="T26" s="18">
        <f>IF(S26="No Bid","",IF(S26&lt;&gt;0,S26+'Basic Price Adjustment'!$E48,""))</f>
        <v>72.11</v>
      </c>
      <c r="U26" s="115">
        <v>105</v>
      </c>
      <c r="V26" s="18">
        <f>IF(U26="No Bid","",IF(U26&lt;&gt;0,U26+'Basic Price Adjustment'!$E48,""))</f>
        <v>104.11</v>
      </c>
      <c r="W26" s="115">
        <v>104</v>
      </c>
      <c r="X26" s="18">
        <f>IF(W26="No Bid","",IF(W26&lt;&gt;0,W26+'Basic Price Adjustment'!$E48,""))</f>
        <v>103.11</v>
      </c>
      <c r="Y26" s="115">
        <v>105</v>
      </c>
      <c r="Z26" s="18">
        <f>IF(Y26="No Bid","",IF(Y26&lt;&gt;0,Y26+'Basic Price Adjustment'!$E48,""))</f>
        <v>104.11</v>
      </c>
      <c r="AA26" s="115">
        <v>100.5</v>
      </c>
      <c r="AB26" s="18">
        <f>IF(AA26="No Bid","",IF(AA26&lt;&gt;0,AA26+'Basic Price Adjustment'!$E48,""))</f>
        <v>99.61</v>
      </c>
      <c r="AC26" s="115">
        <v>102.5</v>
      </c>
      <c r="AD26" s="18">
        <f>IF(AC26="No Bid","",IF(AC26&lt;&gt;0,AC26+'Basic Price Adjustment'!$E48,""))</f>
        <v>101.61</v>
      </c>
    </row>
    <row r="27" spans="1:30" s="3" customFormat="1" ht="20.100000000000001" customHeight="1" x14ac:dyDescent="0.2">
      <c r="A27" s="36">
        <v>17</v>
      </c>
      <c r="B27" s="36" t="s">
        <v>159</v>
      </c>
      <c r="C27" s="115"/>
      <c r="D27" s="18" t="str">
        <f>IF(C27="No Bid","",IF(C27&lt;&gt;0,C27+'Basic Price Adjustment'!$E49,""))</f>
        <v/>
      </c>
      <c r="E27" s="115">
        <v>89.11</v>
      </c>
      <c r="F27" s="18">
        <f>IF(E27="No Bid","",IF(E27&lt;&gt;0,E27+'Basic Price Adjustment'!$E49,""))</f>
        <v>88.22</v>
      </c>
      <c r="G27" s="115"/>
      <c r="H27" s="18" t="str">
        <f>IF(G27="No Bid","",IF(G27&lt;&gt;0,G27+'Basic Price Adjustment'!$E49,""))</f>
        <v/>
      </c>
      <c r="I27" s="115">
        <v>80.84</v>
      </c>
      <c r="J27" s="18">
        <f>IF(I27="No Bid","",IF(I27&lt;&gt;0,I27+'Basic Price Adjustment'!$E49,""))</f>
        <v>79.95</v>
      </c>
      <c r="K27" s="115">
        <v>86.38</v>
      </c>
      <c r="L27" s="18">
        <f>IF(K27="No Bid","",IF(K27&lt;&gt;0,K27+'Basic Price Adjustment'!$E49,""))</f>
        <v>85.49</v>
      </c>
      <c r="M27" s="115">
        <v>89.67</v>
      </c>
      <c r="N27" s="18">
        <f>IF(M27="No Bid","",IF(M27&lt;&gt;0,M27+'Basic Price Adjustment'!$E49,""))</f>
        <v>88.78</v>
      </c>
      <c r="O27" s="120">
        <v>100</v>
      </c>
      <c r="P27" s="18">
        <f>IF(O27="No Bid","",IF(O27&lt;&gt;0,O27+'Basic Price Adjustment'!$E49,""))</f>
        <v>99.11</v>
      </c>
      <c r="Q27" s="115">
        <v>102</v>
      </c>
      <c r="R27" s="18">
        <f>IF(Q27="No Bid","",IF(Q27&lt;&gt;0,Q27+'Basic Price Adjustment'!$E49,""))</f>
        <v>101.11</v>
      </c>
      <c r="S27" s="115">
        <v>97</v>
      </c>
      <c r="T27" s="18">
        <f>IF(S27="No Bid","",IF(S27&lt;&gt;0,S27+'Basic Price Adjustment'!$E49,""))</f>
        <v>96.11</v>
      </c>
      <c r="U27" s="115">
        <v>105</v>
      </c>
      <c r="V27" s="18">
        <f>IF(U27="No Bid","",IF(U27&lt;&gt;0,U27+'Basic Price Adjustment'!$E49,""))</f>
        <v>104.11</v>
      </c>
      <c r="W27" s="115">
        <v>104</v>
      </c>
      <c r="X27" s="18">
        <f>IF(W27="No Bid","",IF(W27&lt;&gt;0,W27+'Basic Price Adjustment'!$E49,""))</f>
        <v>103.11</v>
      </c>
      <c r="Y27" s="115">
        <v>105</v>
      </c>
      <c r="Z27" s="18">
        <f>IF(Y27="No Bid","",IF(Y27&lt;&gt;0,Y27+'Basic Price Adjustment'!$E49,""))</f>
        <v>104.11</v>
      </c>
      <c r="AA27" s="115">
        <v>100.5</v>
      </c>
      <c r="AB27" s="18">
        <f>IF(AA27="No Bid","",IF(AA27&lt;&gt;0,AA27+'Basic Price Adjustment'!$E49,""))</f>
        <v>99.61</v>
      </c>
      <c r="AC27" s="115">
        <v>102.5</v>
      </c>
      <c r="AD27" s="18">
        <f>IF(AC27="No Bid","",IF(AC27&lt;&gt;0,AC27+'Basic Price Adjustment'!$E49,""))</f>
        <v>101.61</v>
      </c>
    </row>
    <row r="28" spans="1:30" ht="20.100000000000001" customHeight="1" thickBot="1" x14ac:dyDescent="0.25">
      <c r="A28" s="35">
        <v>18</v>
      </c>
      <c r="B28" s="35" t="s">
        <v>50</v>
      </c>
      <c r="C28" s="115">
        <v>78</v>
      </c>
      <c r="D28" s="18">
        <f>IF(C28="No Bid","",IF(C28&lt;&gt;0,C28+'Basic Price Adjustment'!$E50,""))</f>
        <v>77.099999999999994</v>
      </c>
      <c r="E28" s="115">
        <v>85.39</v>
      </c>
      <c r="F28" s="18">
        <f>IF(E28="No Bid","",IF(E28&lt;&gt;0,E28+'Basic Price Adjustment'!$E50,""))</f>
        <v>84.49</v>
      </c>
      <c r="G28" s="115">
        <v>75.92</v>
      </c>
      <c r="H28" s="18">
        <f>IF(G28="No Bid","",IF(G28&lt;&gt;0,G28+'Basic Price Adjustment'!$E50,""))</f>
        <v>75.02</v>
      </c>
      <c r="I28" s="115">
        <v>77.08</v>
      </c>
      <c r="J28" s="18">
        <f>IF(I28="No Bid","",IF(I28&lt;&gt;0,I28+'Basic Price Adjustment'!$E50,""))</f>
        <v>76.179999999999993</v>
      </c>
      <c r="K28" s="115">
        <v>77.739999999999995</v>
      </c>
      <c r="L28" s="18">
        <f>IF(K28="No Bid","",IF(K28&lt;&gt;0,K28+'Basic Price Adjustment'!$E50,""))</f>
        <v>76.839999999999989</v>
      </c>
      <c r="M28" s="115">
        <v>79.64</v>
      </c>
      <c r="N28" s="18">
        <f>IF(M28="No Bid","",IF(M28&lt;&gt;0,M28+'Basic Price Adjustment'!$E50,""))</f>
        <v>78.739999999999995</v>
      </c>
      <c r="O28" s="115">
        <v>90</v>
      </c>
      <c r="P28" s="18">
        <f>IF(O28="No Bid","",IF(O28&lt;&gt;0,O28+'Basic Price Adjustment'!$E50,""))</f>
        <v>89.1</v>
      </c>
      <c r="Q28" s="115">
        <v>80.5</v>
      </c>
      <c r="R28" s="18">
        <f>IF(Q28="No Bid","",IF(Q28&lt;&gt;0,Q28+'Basic Price Adjustment'!$E50,""))</f>
        <v>79.599999999999994</v>
      </c>
      <c r="S28" s="115">
        <v>72.5</v>
      </c>
      <c r="T28" s="18">
        <f>IF(S28="No Bid","",IF(S28&lt;&gt;0,S28+'Basic Price Adjustment'!$E50,""))</f>
        <v>71.599999999999994</v>
      </c>
      <c r="U28" s="115">
        <v>97.5</v>
      </c>
      <c r="V28" s="18">
        <f>IF(U28="No Bid","",IF(U28&lt;&gt;0,U28+'Basic Price Adjustment'!$E50,""))</f>
        <v>96.6</v>
      </c>
      <c r="W28" s="115">
        <v>104.5</v>
      </c>
      <c r="X28" s="18">
        <f>IF(W28="No Bid","",IF(W28&lt;&gt;0,W28+'Basic Price Adjustment'!$E50,""))</f>
        <v>103.6</v>
      </c>
      <c r="Y28" s="115">
        <v>108</v>
      </c>
      <c r="Z28" s="18">
        <f>IF(Y28="No Bid","",IF(Y28&lt;&gt;0,Y28+'Basic Price Adjustment'!$E50,""))</f>
        <v>107.1</v>
      </c>
      <c r="AA28" s="115">
        <v>88.5</v>
      </c>
      <c r="AB28" s="18">
        <f>IF(AA28="No Bid","",IF(AA28&lt;&gt;0,AA28+'Basic Price Adjustment'!$E50,""))</f>
        <v>87.6</v>
      </c>
      <c r="AC28" s="115">
        <v>94.5</v>
      </c>
      <c r="AD28" s="18">
        <f>IF(AC28="No Bid","",IF(AC28&lt;&gt;0,AC28+'Basic Price Adjustment'!$E50,""))</f>
        <v>93.6</v>
      </c>
    </row>
  </sheetData>
  <mergeCells count="89">
    <mergeCell ref="I3:N3"/>
    <mergeCell ref="I4:N4"/>
    <mergeCell ref="Q5:R5"/>
    <mergeCell ref="S5:T5"/>
    <mergeCell ref="I9:J9"/>
    <mergeCell ref="K9:L9"/>
    <mergeCell ref="M9:N9"/>
    <mergeCell ref="I5:J5"/>
    <mergeCell ref="I8:J8"/>
    <mergeCell ref="K8:L8"/>
    <mergeCell ref="K5:L5"/>
    <mergeCell ref="M5:N5"/>
    <mergeCell ref="O3:P3"/>
    <mergeCell ref="O4:P4"/>
    <mergeCell ref="O5:P5"/>
    <mergeCell ref="O6:P6"/>
    <mergeCell ref="A8:A9"/>
    <mergeCell ref="A3:A5"/>
    <mergeCell ref="U9:V9"/>
    <mergeCell ref="S8:T8"/>
    <mergeCell ref="S9:T9"/>
    <mergeCell ref="U5:V5"/>
    <mergeCell ref="Q9:R9"/>
    <mergeCell ref="E4:F4"/>
    <mergeCell ref="C5:D5"/>
    <mergeCell ref="E5:F5"/>
    <mergeCell ref="E8:F8"/>
    <mergeCell ref="C4:D4"/>
    <mergeCell ref="E3:F3"/>
    <mergeCell ref="U8:V8"/>
    <mergeCell ref="Q8:R8"/>
    <mergeCell ref="M8:N8"/>
    <mergeCell ref="G4:H4"/>
    <mergeCell ref="G3:H3"/>
    <mergeCell ref="C3:D3"/>
    <mergeCell ref="E9:F9"/>
    <mergeCell ref="C8:D8"/>
    <mergeCell ref="G9:H9"/>
    <mergeCell ref="G5:H5"/>
    <mergeCell ref="G8:H8"/>
    <mergeCell ref="K6:L6"/>
    <mergeCell ref="K7:L7"/>
    <mergeCell ref="I6:J6"/>
    <mergeCell ref="I7:J7"/>
    <mergeCell ref="C9:D9"/>
    <mergeCell ref="C6:D6"/>
    <mergeCell ref="C7:D7"/>
    <mergeCell ref="E6:F6"/>
    <mergeCell ref="E7:F7"/>
    <mergeCell ref="G6:H6"/>
    <mergeCell ref="G7:H7"/>
    <mergeCell ref="Q6:R6"/>
    <mergeCell ref="Q7:R7"/>
    <mergeCell ref="S6:T6"/>
    <mergeCell ref="S7:T7"/>
    <mergeCell ref="M6:N6"/>
    <mergeCell ref="M7:N7"/>
    <mergeCell ref="O7:P7"/>
    <mergeCell ref="AC8:AD8"/>
    <mergeCell ref="AC9:AD9"/>
    <mergeCell ref="U6:V6"/>
    <mergeCell ref="U7:V7"/>
    <mergeCell ref="Y6:Z6"/>
    <mergeCell ref="Y7:Z7"/>
    <mergeCell ref="AA6:AB6"/>
    <mergeCell ref="AA7:AB7"/>
    <mergeCell ref="Y8:Z8"/>
    <mergeCell ref="AA8:AB8"/>
    <mergeCell ref="Y9:Z9"/>
    <mergeCell ref="AA9:AB9"/>
    <mergeCell ref="W8:X8"/>
    <mergeCell ref="W9:X9"/>
    <mergeCell ref="W6:X6"/>
    <mergeCell ref="W7:X7"/>
    <mergeCell ref="U3:AD3"/>
    <mergeCell ref="U4:AD4"/>
    <mergeCell ref="AC5:AD5"/>
    <mergeCell ref="AC6:AD6"/>
    <mergeCell ref="AC7:AD7"/>
    <mergeCell ref="Y5:Z5"/>
    <mergeCell ref="W5:X5"/>
    <mergeCell ref="AA5:AB5"/>
    <mergeCell ref="C2:D2"/>
    <mergeCell ref="U2:AD2"/>
    <mergeCell ref="I2:N2"/>
    <mergeCell ref="Q2:T2"/>
    <mergeCell ref="E2:F2"/>
    <mergeCell ref="G2:H2"/>
    <mergeCell ref="O2:P2"/>
  </mergeCells>
  <conditionalFormatting sqref="B6:B7">
    <cfRule type="duplicateValues" dxfId="518" priority="309"/>
  </conditionalFormatting>
  <conditionalFormatting sqref="C2">
    <cfRule type="duplicateValues" dxfId="517" priority="1"/>
  </conditionalFormatting>
  <conditionalFormatting sqref="C6:C7">
    <cfRule type="duplicateValues" dxfId="516" priority="286"/>
  </conditionalFormatting>
  <conditionalFormatting sqref="C11">
    <cfRule type="duplicateValues" dxfId="515" priority="285"/>
  </conditionalFormatting>
  <conditionalFormatting sqref="C11:C28">
    <cfRule type="duplicateValues" dxfId="514" priority="267"/>
  </conditionalFormatting>
  <conditionalFormatting sqref="C12">
    <cfRule type="duplicateValues" dxfId="513" priority="284"/>
  </conditionalFormatting>
  <conditionalFormatting sqref="C13">
    <cfRule type="duplicateValues" dxfId="512" priority="283"/>
  </conditionalFormatting>
  <conditionalFormatting sqref="C14">
    <cfRule type="duplicateValues" dxfId="511" priority="282"/>
  </conditionalFormatting>
  <conditionalFormatting sqref="C15">
    <cfRule type="duplicateValues" dxfId="510" priority="281"/>
  </conditionalFormatting>
  <conditionalFormatting sqref="C16">
    <cfRule type="duplicateValues" dxfId="509" priority="280"/>
  </conditionalFormatting>
  <conditionalFormatting sqref="C17">
    <cfRule type="duplicateValues" dxfId="508" priority="279"/>
  </conditionalFormatting>
  <conditionalFormatting sqref="C18">
    <cfRule type="duplicateValues" dxfId="507" priority="278"/>
  </conditionalFormatting>
  <conditionalFormatting sqref="C19">
    <cfRule type="duplicateValues" dxfId="506" priority="277"/>
  </conditionalFormatting>
  <conditionalFormatting sqref="C20">
    <cfRule type="duplicateValues" dxfId="505" priority="276"/>
  </conditionalFormatting>
  <conditionalFormatting sqref="C21">
    <cfRule type="duplicateValues" dxfId="504" priority="275"/>
  </conditionalFormatting>
  <conditionalFormatting sqref="C22">
    <cfRule type="duplicateValues" dxfId="503" priority="274"/>
  </conditionalFormatting>
  <conditionalFormatting sqref="C23">
    <cfRule type="duplicateValues" dxfId="502" priority="273"/>
  </conditionalFormatting>
  <conditionalFormatting sqref="C24">
    <cfRule type="duplicateValues" dxfId="501" priority="272"/>
  </conditionalFormatting>
  <conditionalFormatting sqref="C25">
    <cfRule type="duplicateValues" dxfId="500" priority="271"/>
  </conditionalFormatting>
  <conditionalFormatting sqref="C26">
    <cfRule type="duplicateValues" dxfId="499" priority="270"/>
  </conditionalFormatting>
  <conditionalFormatting sqref="C27">
    <cfRule type="duplicateValues" dxfId="498" priority="269"/>
  </conditionalFormatting>
  <conditionalFormatting sqref="C28">
    <cfRule type="duplicateValues" dxfId="497" priority="268"/>
  </conditionalFormatting>
  <conditionalFormatting sqref="E2">
    <cfRule type="duplicateValues" dxfId="496" priority="4"/>
  </conditionalFormatting>
  <conditionalFormatting sqref="E6:E7">
    <cfRule type="duplicateValues" dxfId="495" priority="247"/>
  </conditionalFormatting>
  <conditionalFormatting sqref="E11">
    <cfRule type="duplicateValues" dxfId="494" priority="266"/>
  </conditionalFormatting>
  <conditionalFormatting sqref="E11:E28">
    <cfRule type="duplicateValues" dxfId="493" priority="248"/>
  </conditionalFormatting>
  <conditionalFormatting sqref="E12">
    <cfRule type="duplicateValues" dxfId="492" priority="265"/>
  </conditionalFormatting>
  <conditionalFormatting sqref="E13">
    <cfRule type="duplicateValues" dxfId="491" priority="264"/>
  </conditionalFormatting>
  <conditionalFormatting sqref="E14">
    <cfRule type="duplicateValues" dxfId="490" priority="263"/>
  </conditionalFormatting>
  <conditionalFormatting sqref="E15">
    <cfRule type="duplicateValues" dxfId="489" priority="262"/>
  </conditionalFormatting>
  <conditionalFormatting sqref="E16">
    <cfRule type="duplicateValues" dxfId="488" priority="261"/>
  </conditionalFormatting>
  <conditionalFormatting sqref="E17">
    <cfRule type="duplicateValues" dxfId="487" priority="260"/>
  </conditionalFormatting>
  <conditionalFormatting sqref="E18">
    <cfRule type="duplicateValues" dxfId="486" priority="259"/>
  </conditionalFormatting>
  <conditionalFormatting sqref="E19">
    <cfRule type="duplicateValues" dxfId="485" priority="258"/>
  </conditionalFormatting>
  <conditionalFormatting sqref="E20">
    <cfRule type="duplicateValues" dxfId="484" priority="257"/>
  </conditionalFormatting>
  <conditionalFormatting sqref="E21">
    <cfRule type="duplicateValues" dxfId="483" priority="256"/>
  </conditionalFormatting>
  <conditionalFormatting sqref="E22">
    <cfRule type="duplicateValues" dxfId="482" priority="255"/>
  </conditionalFormatting>
  <conditionalFormatting sqref="E23">
    <cfRule type="duplicateValues" dxfId="481" priority="254"/>
  </conditionalFormatting>
  <conditionalFormatting sqref="E24">
    <cfRule type="duplicateValues" dxfId="480" priority="253"/>
  </conditionalFormatting>
  <conditionalFormatting sqref="E25">
    <cfRule type="duplicateValues" dxfId="479" priority="252"/>
  </conditionalFormatting>
  <conditionalFormatting sqref="E26">
    <cfRule type="duplicateValues" dxfId="478" priority="251"/>
  </conditionalFormatting>
  <conditionalFormatting sqref="E27">
    <cfRule type="duplicateValues" dxfId="477" priority="250"/>
  </conditionalFormatting>
  <conditionalFormatting sqref="E28">
    <cfRule type="duplicateValues" dxfId="476" priority="249"/>
  </conditionalFormatting>
  <conditionalFormatting sqref="G2">
    <cfRule type="duplicateValues" dxfId="475" priority="3"/>
  </conditionalFormatting>
  <conditionalFormatting sqref="G6:G7">
    <cfRule type="duplicateValues" dxfId="474" priority="246"/>
  </conditionalFormatting>
  <conditionalFormatting sqref="G11">
    <cfRule type="duplicateValues" dxfId="473" priority="245"/>
  </conditionalFormatting>
  <conditionalFormatting sqref="G11:G28">
    <cfRule type="duplicateValues" dxfId="472" priority="227"/>
  </conditionalFormatting>
  <conditionalFormatting sqref="G12">
    <cfRule type="duplicateValues" dxfId="471" priority="244"/>
  </conditionalFormatting>
  <conditionalFormatting sqref="G13">
    <cfRule type="duplicateValues" dxfId="470" priority="243"/>
  </conditionalFormatting>
  <conditionalFormatting sqref="G14">
    <cfRule type="duplicateValues" dxfId="469" priority="242"/>
  </conditionalFormatting>
  <conditionalFormatting sqref="G15">
    <cfRule type="duplicateValues" dxfId="468" priority="241"/>
  </conditionalFormatting>
  <conditionalFormatting sqref="G16">
    <cfRule type="duplicateValues" dxfId="467" priority="240"/>
  </conditionalFormatting>
  <conditionalFormatting sqref="G17">
    <cfRule type="duplicateValues" dxfId="466" priority="239"/>
  </conditionalFormatting>
  <conditionalFormatting sqref="G18">
    <cfRule type="duplicateValues" dxfId="465" priority="238"/>
  </conditionalFormatting>
  <conditionalFormatting sqref="G19">
    <cfRule type="duplicateValues" dxfId="464" priority="237"/>
  </conditionalFormatting>
  <conditionalFormatting sqref="G20">
    <cfRule type="duplicateValues" dxfId="463" priority="236"/>
  </conditionalFormatting>
  <conditionalFormatting sqref="G21">
    <cfRule type="duplicateValues" dxfId="462" priority="235"/>
  </conditionalFormatting>
  <conditionalFormatting sqref="G22">
    <cfRule type="duplicateValues" dxfId="461" priority="234"/>
  </conditionalFormatting>
  <conditionalFormatting sqref="G23">
    <cfRule type="duplicateValues" dxfId="460" priority="233"/>
  </conditionalFormatting>
  <conditionalFormatting sqref="G24">
    <cfRule type="duplicateValues" dxfId="459" priority="232"/>
  </conditionalFormatting>
  <conditionalFormatting sqref="G25">
    <cfRule type="duplicateValues" dxfId="458" priority="231"/>
  </conditionalFormatting>
  <conditionalFormatting sqref="G26">
    <cfRule type="duplicateValues" dxfId="457" priority="230"/>
  </conditionalFormatting>
  <conditionalFormatting sqref="G27">
    <cfRule type="duplicateValues" dxfId="456" priority="229"/>
  </conditionalFormatting>
  <conditionalFormatting sqref="G28">
    <cfRule type="duplicateValues" dxfId="455" priority="228"/>
  </conditionalFormatting>
  <conditionalFormatting sqref="I2">
    <cfRule type="duplicateValues" dxfId="454" priority="6"/>
  </conditionalFormatting>
  <conditionalFormatting sqref="I6:I7">
    <cfRule type="duplicateValues" dxfId="453" priority="127"/>
  </conditionalFormatting>
  <conditionalFormatting sqref="I11">
    <cfRule type="duplicateValues" dxfId="452" priority="147"/>
  </conditionalFormatting>
  <conditionalFormatting sqref="I11:I28">
    <cfRule type="duplicateValues" dxfId="451" priority="129"/>
  </conditionalFormatting>
  <conditionalFormatting sqref="I12">
    <cfRule type="duplicateValues" dxfId="450" priority="146"/>
  </conditionalFormatting>
  <conditionalFormatting sqref="I13">
    <cfRule type="duplicateValues" dxfId="449" priority="145"/>
  </conditionalFormatting>
  <conditionalFormatting sqref="I14">
    <cfRule type="duplicateValues" dxfId="448" priority="144"/>
  </conditionalFormatting>
  <conditionalFormatting sqref="I15">
    <cfRule type="duplicateValues" dxfId="447" priority="143"/>
  </conditionalFormatting>
  <conditionalFormatting sqref="I16">
    <cfRule type="duplicateValues" dxfId="446" priority="142"/>
  </conditionalFormatting>
  <conditionalFormatting sqref="I17">
    <cfRule type="duplicateValues" dxfId="445" priority="141"/>
  </conditionalFormatting>
  <conditionalFormatting sqref="I18">
    <cfRule type="duplicateValues" dxfId="444" priority="140"/>
  </conditionalFormatting>
  <conditionalFormatting sqref="I19">
    <cfRule type="duplicateValues" dxfId="443" priority="139"/>
  </conditionalFormatting>
  <conditionalFormatting sqref="I20">
    <cfRule type="duplicateValues" dxfId="442" priority="138"/>
  </conditionalFormatting>
  <conditionalFormatting sqref="I21">
    <cfRule type="duplicateValues" dxfId="441" priority="137"/>
  </conditionalFormatting>
  <conditionalFormatting sqref="I22">
    <cfRule type="duplicateValues" dxfId="440" priority="136"/>
  </conditionalFormatting>
  <conditionalFormatting sqref="I23">
    <cfRule type="duplicateValues" dxfId="439" priority="135"/>
  </conditionalFormatting>
  <conditionalFormatting sqref="I24">
    <cfRule type="duplicateValues" dxfId="438" priority="134"/>
  </conditionalFormatting>
  <conditionalFormatting sqref="I25">
    <cfRule type="duplicateValues" dxfId="437" priority="133"/>
  </conditionalFormatting>
  <conditionalFormatting sqref="I26">
    <cfRule type="duplicateValues" dxfId="436" priority="132"/>
  </conditionalFormatting>
  <conditionalFormatting sqref="I27">
    <cfRule type="duplicateValues" dxfId="435" priority="131"/>
  </conditionalFormatting>
  <conditionalFormatting sqref="I28">
    <cfRule type="duplicateValues" dxfId="434" priority="130"/>
  </conditionalFormatting>
  <conditionalFormatting sqref="K6:K7">
    <cfRule type="duplicateValues" dxfId="433" priority="128"/>
  </conditionalFormatting>
  <conditionalFormatting sqref="K11">
    <cfRule type="duplicateValues" dxfId="432" priority="166"/>
  </conditionalFormatting>
  <conditionalFormatting sqref="K11:K28">
    <cfRule type="duplicateValues" dxfId="431" priority="148"/>
  </conditionalFormatting>
  <conditionalFormatting sqref="K12">
    <cfRule type="duplicateValues" dxfId="430" priority="165"/>
  </conditionalFormatting>
  <conditionalFormatting sqref="K13">
    <cfRule type="duplicateValues" dxfId="429" priority="164"/>
  </conditionalFormatting>
  <conditionalFormatting sqref="K14">
    <cfRule type="duplicateValues" dxfId="428" priority="163"/>
  </conditionalFormatting>
  <conditionalFormatting sqref="K15">
    <cfRule type="duplicateValues" dxfId="427" priority="162"/>
  </conditionalFormatting>
  <conditionalFormatting sqref="K16">
    <cfRule type="duplicateValues" dxfId="426" priority="161"/>
  </conditionalFormatting>
  <conditionalFormatting sqref="K17">
    <cfRule type="duplicateValues" dxfId="425" priority="160"/>
  </conditionalFormatting>
  <conditionalFormatting sqref="K18">
    <cfRule type="duplicateValues" dxfId="424" priority="159"/>
  </conditionalFormatting>
  <conditionalFormatting sqref="K19">
    <cfRule type="duplicateValues" dxfId="423" priority="158"/>
  </conditionalFormatting>
  <conditionalFormatting sqref="K20">
    <cfRule type="duplicateValues" dxfId="422" priority="157"/>
  </conditionalFormatting>
  <conditionalFormatting sqref="K21">
    <cfRule type="duplicateValues" dxfId="421" priority="156"/>
  </conditionalFormatting>
  <conditionalFormatting sqref="K22">
    <cfRule type="duplicateValues" dxfId="420" priority="155"/>
  </conditionalFormatting>
  <conditionalFormatting sqref="K23">
    <cfRule type="duplicateValues" dxfId="419" priority="154"/>
  </conditionalFormatting>
  <conditionalFormatting sqref="K24">
    <cfRule type="duplicateValues" dxfId="418" priority="153"/>
  </conditionalFormatting>
  <conditionalFormatting sqref="K25">
    <cfRule type="duplicateValues" dxfId="417" priority="152"/>
  </conditionalFormatting>
  <conditionalFormatting sqref="K26">
    <cfRule type="duplicateValues" dxfId="416" priority="151"/>
  </conditionalFormatting>
  <conditionalFormatting sqref="K27">
    <cfRule type="duplicateValues" dxfId="415" priority="150"/>
  </conditionalFormatting>
  <conditionalFormatting sqref="K28">
    <cfRule type="duplicateValues" dxfId="414" priority="149"/>
  </conditionalFormatting>
  <conditionalFormatting sqref="M6:M7">
    <cfRule type="duplicateValues" dxfId="413" priority="186"/>
  </conditionalFormatting>
  <conditionalFormatting sqref="M11">
    <cfRule type="duplicateValues" dxfId="412" priority="185"/>
  </conditionalFormatting>
  <conditionalFormatting sqref="M11:M28">
    <cfRule type="duplicateValues" dxfId="411" priority="167"/>
  </conditionalFormatting>
  <conditionalFormatting sqref="M12">
    <cfRule type="duplicateValues" dxfId="410" priority="184"/>
  </conditionalFormatting>
  <conditionalFormatting sqref="M13">
    <cfRule type="duplicateValues" dxfId="409" priority="183"/>
  </conditionalFormatting>
  <conditionalFormatting sqref="M14">
    <cfRule type="duplicateValues" dxfId="408" priority="182"/>
  </conditionalFormatting>
  <conditionalFormatting sqref="M15">
    <cfRule type="duplicateValues" dxfId="407" priority="181"/>
  </conditionalFormatting>
  <conditionalFormatting sqref="M16">
    <cfRule type="duplicateValues" dxfId="406" priority="180"/>
  </conditionalFormatting>
  <conditionalFormatting sqref="M17">
    <cfRule type="duplicateValues" dxfId="405" priority="179"/>
  </conditionalFormatting>
  <conditionalFormatting sqref="M18">
    <cfRule type="duplicateValues" dxfId="404" priority="178"/>
  </conditionalFormatting>
  <conditionalFormatting sqref="M19">
    <cfRule type="duplicateValues" dxfId="403" priority="177"/>
  </conditionalFormatting>
  <conditionalFormatting sqref="M20">
    <cfRule type="duplicateValues" dxfId="402" priority="176"/>
  </conditionalFormatting>
  <conditionalFormatting sqref="M21">
    <cfRule type="duplicateValues" dxfId="401" priority="175"/>
  </conditionalFormatting>
  <conditionalFormatting sqref="M22">
    <cfRule type="duplicateValues" dxfId="400" priority="174"/>
  </conditionalFormatting>
  <conditionalFormatting sqref="M23">
    <cfRule type="duplicateValues" dxfId="399" priority="173"/>
  </conditionalFormatting>
  <conditionalFormatting sqref="M24">
    <cfRule type="duplicateValues" dxfId="398" priority="172"/>
  </conditionalFormatting>
  <conditionalFormatting sqref="M25">
    <cfRule type="duplicateValues" dxfId="397" priority="171"/>
  </conditionalFormatting>
  <conditionalFormatting sqref="M26">
    <cfRule type="duplicateValues" dxfId="396" priority="170"/>
  </conditionalFormatting>
  <conditionalFormatting sqref="M27">
    <cfRule type="duplicateValues" dxfId="395" priority="169"/>
  </conditionalFormatting>
  <conditionalFormatting sqref="M28">
    <cfRule type="duplicateValues" dxfId="394" priority="168"/>
  </conditionalFormatting>
  <conditionalFormatting sqref="O2">
    <cfRule type="duplicateValues" dxfId="393" priority="2"/>
  </conditionalFormatting>
  <conditionalFormatting sqref="O4">
    <cfRule type="duplicateValues" dxfId="392" priority="306"/>
  </conditionalFormatting>
  <conditionalFormatting sqref="O5">
    <cfRule type="duplicateValues" dxfId="391" priority="307"/>
  </conditionalFormatting>
  <conditionalFormatting sqref="O6:O7">
    <cfRule type="duplicateValues" dxfId="390" priority="308"/>
  </conditionalFormatting>
  <conditionalFormatting sqref="O11">
    <cfRule type="duplicateValues" dxfId="389" priority="305"/>
  </conditionalFormatting>
  <conditionalFormatting sqref="O11:O28">
    <cfRule type="duplicateValues" dxfId="388" priority="287"/>
  </conditionalFormatting>
  <conditionalFormatting sqref="O12">
    <cfRule type="duplicateValues" dxfId="387" priority="304"/>
  </conditionalFormatting>
  <conditionalFormatting sqref="O13">
    <cfRule type="duplicateValues" dxfId="386" priority="303"/>
  </conditionalFormatting>
  <conditionalFormatting sqref="O14">
    <cfRule type="duplicateValues" dxfId="385" priority="302"/>
  </conditionalFormatting>
  <conditionalFormatting sqref="O15">
    <cfRule type="duplicateValues" dxfId="384" priority="301"/>
  </conditionalFormatting>
  <conditionalFormatting sqref="O16">
    <cfRule type="duplicateValues" dxfId="383" priority="300"/>
  </conditionalFormatting>
  <conditionalFormatting sqref="O17">
    <cfRule type="duplicateValues" dxfId="382" priority="299"/>
  </conditionalFormatting>
  <conditionalFormatting sqref="O18">
    <cfRule type="duplicateValues" dxfId="381" priority="298"/>
  </conditionalFormatting>
  <conditionalFormatting sqref="O19">
    <cfRule type="duplicateValues" dxfId="380" priority="297"/>
  </conditionalFormatting>
  <conditionalFormatting sqref="O20">
    <cfRule type="duplicateValues" dxfId="379" priority="296"/>
  </conditionalFormatting>
  <conditionalFormatting sqref="O21">
    <cfRule type="duplicateValues" dxfId="378" priority="295"/>
  </conditionalFormatting>
  <conditionalFormatting sqref="O22">
    <cfRule type="duplicateValues" dxfId="377" priority="294"/>
  </conditionalFormatting>
  <conditionalFormatting sqref="O23">
    <cfRule type="duplicateValues" dxfId="376" priority="293"/>
  </conditionalFormatting>
  <conditionalFormatting sqref="O24">
    <cfRule type="duplicateValues" dxfId="375" priority="292"/>
  </conditionalFormatting>
  <conditionalFormatting sqref="O25">
    <cfRule type="duplicateValues" dxfId="374" priority="291"/>
  </conditionalFormatting>
  <conditionalFormatting sqref="O26">
    <cfRule type="duplicateValues" dxfId="373" priority="290"/>
  </conditionalFormatting>
  <conditionalFormatting sqref="O27">
    <cfRule type="duplicateValues" dxfId="372" priority="289"/>
  </conditionalFormatting>
  <conditionalFormatting sqref="O28">
    <cfRule type="duplicateValues" dxfId="371" priority="288"/>
  </conditionalFormatting>
  <conditionalFormatting sqref="Q2">
    <cfRule type="duplicateValues" dxfId="370" priority="5"/>
  </conditionalFormatting>
  <conditionalFormatting sqref="Q6:Q7">
    <cfRule type="duplicateValues" dxfId="369" priority="188"/>
  </conditionalFormatting>
  <conditionalFormatting sqref="Q11">
    <cfRule type="duplicateValues" dxfId="368" priority="226"/>
  </conditionalFormatting>
  <conditionalFormatting sqref="Q11:Q28">
    <cfRule type="duplicateValues" dxfId="367" priority="208"/>
  </conditionalFormatting>
  <conditionalFormatting sqref="Q12">
    <cfRule type="duplicateValues" dxfId="366" priority="225"/>
  </conditionalFormatting>
  <conditionalFormatting sqref="Q13">
    <cfRule type="duplicateValues" dxfId="365" priority="224"/>
  </conditionalFormatting>
  <conditionalFormatting sqref="Q14">
    <cfRule type="duplicateValues" dxfId="364" priority="223"/>
  </conditionalFormatting>
  <conditionalFormatting sqref="Q15">
    <cfRule type="duplicateValues" dxfId="363" priority="222"/>
  </conditionalFormatting>
  <conditionalFormatting sqref="Q16">
    <cfRule type="duplicateValues" dxfId="362" priority="221"/>
  </conditionalFormatting>
  <conditionalFormatting sqref="Q17">
    <cfRule type="duplicateValues" dxfId="361" priority="220"/>
  </conditionalFormatting>
  <conditionalFormatting sqref="Q18">
    <cfRule type="duplicateValues" dxfId="360" priority="219"/>
  </conditionalFormatting>
  <conditionalFormatting sqref="Q19">
    <cfRule type="duplicateValues" dxfId="359" priority="218"/>
  </conditionalFormatting>
  <conditionalFormatting sqref="Q20">
    <cfRule type="duplicateValues" dxfId="358" priority="217"/>
  </conditionalFormatting>
  <conditionalFormatting sqref="Q21">
    <cfRule type="duplicateValues" dxfId="357" priority="216"/>
  </conditionalFormatting>
  <conditionalFormatting sqref="Q22">
    <cfRule type="duplicateValues" dxfId="356" priority="215"/>
  </conditionalFormatting>
  <conditionalFormatting sqref="Q23">
    <cfRule type="duplicateValues" dxfId="355" priority="214"/>
  </conditionalFormatting>
  <conditionalFormatting sqref="Q24">
    <cfRule type="duplicateValues" dxfId="354" priority="213"/>
  </conditionalFormatting>
  <conditionalFormatting sqref="Q25">
    <cfRule type="duplicateValues" dxfId="353" priority="212"/>
  </conditionalFormatting>
  <conditionalFormatting sqref="Q26">
    <cfRule type="duplicateValues" dxfId="352" priority="211"/>
  </conditionalFormatting>
  <conditionalFormatting sqref="Q27">
    <cfRule type="duplicateValues" dxfId="351" priority="210"/>
  </conditionalFormatting>
  <conditionalFormatting sqref="Q28">
    <cfRule type="duplicateValues" dxfId="350" priority="209"/>
  </conditionalFormatting>
  <conditionalFormatting sqref="S6:S7">
    <cfRule type="duplicateValues" dxfId="349" priority="187"/>
  </conditionalFormatting>
  <conditionalFormatting sqref="S11">
    <cfRule type="duplicateValues" dxfId="348" priority="207"/>
  </conditionalFormatting>
  <conditionalFormatting sqref="S11:S28">
    <cfRule type="duplicateValues" dxfId="347" priority="189"/>
  </conditionalFormatting>
  <conditionalFormatting sqref="S12">
    <cfRule type="duplicateValues" dxfId="346" priority="206"/>
  </conditionalFormatting>
  <conditionalFormatting sqref="S13">
    <cfRule type="duplicateValues" dxfId="345" priority="205"/>
  </conditionalFormatting>
  <conditionalFormatting sqref="S14">
    <cfRule type="duplicateValues" dxfId="344" priority="204"/>
  </conditionalFormatting>
  <conditionalFormatting sqref="S15">
    <cfRule type="duplicateValues" dxfId="343" priority="203"/>
  </conditionalFormatting>
  <conditionalFormatting sqref="S16">
    <cfRule type="duplicateValues" dxfId="342" priority="202"/>
  </conditionalFormatting>
  <conditionalFormatting sqref="S17">
    <cfRule type="duplicateValues" dxfId="341" priority="201"/>
  </conditionalFormatting>
  <conditionalFormatting sqref="S18">
    <cfRule type="duplicateValues" dxfId="340" priority="200"/>
  </conditionalFormatting>
  <conditionalFormatting sqref="S19">
    <cfRule type="duplicateValues" dxfId="339" priority="199"/>
  </conditionalFormatting>
  <conditionalFormatting sqref="S20">
    <cfRule type="duplicateValues" dxfId="338" priority="198"/>
  </conditionalFormatting>
  <conditionalFormatting sqref="S21">
    <cfRule type="duplicateValues" dxfId="337" priority="197"/>
  </conditionalFormatting>
  <conditionalFormatting sqref="S22">
    <cfRule type="duplicateValues" dxfId="336" priority="196"/>
  </conditionalFormatting>
  <conditionalFormatting sqref="S23">
    <cfRule type="duplicateValues" dxfId="335" priority="195"/>
  </conditionalFormatting>
  <conditionalFormatting sqref="S24">
    <cfRule type="duplicateValues" dxfId="334" priority="194"/>
  </conditionalFormatting>
  <conditionalFormatting sqref="S25">
    <cfRule type="duplicateValues" dxfId="333" priority="193"/>
  </conditionalFormatting>
  <conditionalFormatting sqref="S26">
    <cfRule type="duplicateValues" dxfId="332" priority="192"/>
  </conditionalFormatting>
  <conditionalFormatting sqref="S27">
    <cfRule type="duplicateValues" dxfId="331" priority="191"/>
  </conditionalFormatting>
  <conditionalFormatting sqref="S28">
    <cfRule type="duplicateValues" dxfId="330" priority="190"/>
  </conditionalFormatting>
  <conditionalFormatting sqref="U2">
    <cfRule type="duplicateValues" dxfId="329" priority="7"/>
  </conditionalFormatting>
  <conditionalFormatting sqref="U6:U7">
    <cfRule type="duplicateValues" dxfId="328" priority="87"/>
  </conditionalFormatting>
  <conditionalFormatting sqref="U11">
    <cfRule type="duplicateValues" dxfId="327" priority="106"/>
  </conditionalFormatting>
  <conditionalFormatting sqref="U11:U28">
    <cfRule type="duplicateValues" dxfId="326" priority="88"/>
  </conditionalFormatting>
  <conditionalFormatting sqref="U12">
    <cfRule type="duplicateValues" dxfId="325" priority="105"/>
  </conditionalFormatting>
  <conditionalFormatting sqref="U13">
    <cfRule type="duplicateValues" dxfId="324" priority="104"/>
  </conditionalFormatting>
  <conditionalFormatting sqref="U14">
    <cfRule type="duplicateValues" dxfId="323" priority="103"/>
  </conditionalFormatting>
  <conditionalFormatting sqref="U15">
    <cfRule type="duplicateValues" dxfId="322" priority="102"/>
  </conditionalFormatting>
  <conditionalFormatting sqref="U16">
    <cfRule type="duplicateValues" dxfId="321" priority="101"/>
  </conditionalFormatting>
  <conditionalFormatting sqref="U17">
    <cfRule type="duplicateValues" dxfId="320" priority="100"/>
  </conditionalFormatting>
  <conditionalFormatting sqref="U18">
    <cfRule type="duplicateValues" dxfId="319" priority="99"/>
  </conditionalFormatting>
  <conditionalFormatting sqref="U19">
    <cfRule type="duplicateValues" dxfId="318" priority="98"/>
  </conditionalFormatting>
  <conditionalFormatting sqref="U20">
    <cfRule type="duplicateValues" dxfId="317" priority="97"/>
  </conditionalFormatting>
  <conditionalFormatting sqref="U21">
    <cfRule type="duplicateValues" dxfId="316" priority="96"/>
  </conditionalFormatting>
  <conditionalFormatting sqref="U22">
    <cfRule type="duplicateValues" dxfId="315" priority="95"/>
  </conditionalFormatting>
  <conditionalFormatting sqref="U23">
    <cfRule type="duplicateValues" dxfId="314" priority="94"/>
  </conditionalFormatting>
  <conditionalFormatting sqref="U24">
    <cfRule type="duplicateValues" dxfId="313" priority="93"/>
  </conditionalFormatting>
  <conditionalFormatting sqref="U25">
    <cfRule type="duplicateValues" dxfId="312" priority="92"/>
  </conditionalFormatting>
  <conditionalFormatting sqref="U26">
    <cfRule type="duplicateValues" dxfId="311" priority="91"/>
  </conditionalFormatting>
  <conditionalFormatting sqref="U27">
    <cfRule type="duplicateValues" dxfId="310" priority="90"/>
  </conditionalFormatting>
  <conditionalFormatting sqref="U28">
    <cfRule type="duplicateValues" dxfId="309" priority="89"/>
  </conditionalFormatting>
  <conditionalFormatting sqref="W6:W7">
    <cfRule type="duplicateValues" dxfId="308" priority="126"/>
  </conditionalFormatting>
  <conditionalFormatting sqref="W11">
    <cfRule type="duplicateValues" dxfId="307" priority="125"/>
  </conditionalFormatting>
  <conditionalFormatting sqref="W11:W28">
    <cfRule type="duplicateValues" dxfId="306" priority="107"/>
  </conditionalFormatting>
  <conditionalFormatting sqref="W12">
    <cfRule type="duplicateValues" dxfId="305" priority="124"/>
  </conditionalFormatting>
  <conditionalFormatting sqref="W13">
    <cfRule type="duplicateValues" dxfId="304" priority="123"/>
  </conditionalFormatting>
  <conditionalFormatting sqref="W14">
    <cfRule type="duplicateValues" dxfId="303" priority="122"/>
  </conditionalFormatting>
  <conditionalFormatting sqref="W15">
    <cfRule type="duplicateValues" dxfId="302" priority="121"/>
  </conditionalFormatting>
  <conditionalFormatting sqref="W16">
    <cfRule type="duplicateValues" dxfId="301" priority="120"/>
  </conditionalFormatting>
  <conditionalFormatting sqref="W17">
    <cfRule type="duplicateValues" dxfId="300" priority="119"/>
  </conditionalFormatting>
  <conditionalFormatting sqref="W18">
    <cfRule type="duplicateValues" dxfId="299" priority="118"/>
  </conditionalFormatting>
  <conditionalFormatting sqref="W19">
    <cfRule type="duplicateValues" dxfId="298" priority="117"/>
  </conditionalFormatting>
  <conditionalFormatting sqref="W20">
    <cfRule type="duplicateValues" dxfId="297" priority="116"/>
  </conditionalFormatting>
  <conditionalFormatting sqref="W21">
    <cfRule type="duplicateValues" dxfId="296" priority="115"/>
  </conditionalFormatting>
  <conditionalFormatting sqref="W22">
    <cfRule type="duplicateValues" dxfId="295" priority="114"/>
  </conditionalFormatting>
  <conditionalFormatting sqref="W23">
    <cfRule type="duplicateValues" dxfId="294" priority="113"/>
  </conditionalFormatting>
  <conditionalFormatting sqref="W24">
    <cfRule type="duplicateValues" dxfId="293" priority="112"/>
  </conditionalFormatting>
  <conditionalFormatting sqref="W25">
    <cfRule type="duplicateValues" dxfId="292" priority="111"/>
  </conditionalFormatting>
  <conditionalFormatting sqref="W26">
    <cfRule type="duplicateValues" dxfId="291" priority="110"/>
  </conditionalFormatting>
  <conditionalFormatting sqref="W27">
    <cfRule type="duplicateValues" dxfId="290" priority="109"/>
  </conditionalFormatting>
  <conditionalFormatting sqref="W28">
    <cfRule type="duplicateValues" dxfId="289" priority="108"/>
  </conditionalFormatting>
  <conditionalFormatting sqref="Y6:Y7">
    <cfRule type="duplicateValues" dxfId="288" priority="67"/>
  </conditionalFormatting>
  <conditionalFormatting sqref="Y11">
    <cfRule type="duplicateValues" dxfId="287" priority="86"/>
  </conditionalFormatting>
  <conditionalFormatting sqref="Y11:Y28">
    <cfRule type="duplicateValues" dxfId="286" priority="68"/>
  </conditionalFormatting>
  <conditionalFormatting sqref="Y12">
    <cfRule type="duplicateValues" dxfId="285" priority="85"/>
  </conditionalFormatting>
  <conditionalFormatting sqref="Y13">
    <cfRule type="duplicateValues" dxfId="284" priority="84"/>
  </conditionalFormatting>
  <conditionalFormatting sqref="Y14">
    <cfRule type="duplicateValues" dxfId="283" priority="83"/>
  </conditionalFormatting>
  <conditionalFormatting sqref="Y15">
    <cfRule type="duplicateValues" dxfId="282" priority="82"/>
  </conditionalFormatting>
  <conditionalFormatting sqref="Y16">
    <cfRule type="duplicateValues" dxfId="281" priority="81"/>
  </conditionalFormatting>
  <conditionalFormatting sqref="Y17">
    <cfRule type="duplicateValues" dxfId="280" priority="80"/>
  </conditionalFormatting>
  <conditionalFormatting sqref="Y18">
    <cfRule type="duplicateValues" dxfId="279" priority="79"/>
  </conditionalFormatting>
  <conditionalFormatting sqref="Y19">
    <cfRule type="duplicateValues" dxfId="278" priority="78"/>
  </conditionalFormatting>
  <conditionalFormatting sqref="Y20">
    <cfRule type="duplicateValues" dxfId="277" priority="77"/>
  </conditionalFormatting>
  <conditionalFormatting sqref="Y21">
    <cfRule type="duplicateValues" dxfId="276" priority="76"/>
  </conditionalFormatting>
  <conditionalFormatting sqref="Y22">
    <cfRule type="duplicateValues" dxfId="275" priority="75"/>
  </conditionalFormatting>
  <conditionalFormatting sqref="Y23">
    <cfRule type="duplicateValues" dxfId="274" priority="74"/>
  </conditionalFormatting>
  <conditionalFormatting sqref="Y24">
    <cfRule type="duplicateValues" dxfId="273" priority="73"/>
  </conditionalFormatting>
  <conditionalFormatting sqref="Y25">
    <cfRule type="duplicateValues" dxfId="272" priority="72"/>
  </conditionalFormatting>
  <conditionalFormatting sqref="Y26">
    <cfRule type="duplicateValues" dxfId="271" priority="71"/>
  </conditionalFormatting>
  <conditionalFormatting sqref="Y27">
    <cfRule type="duplicateValues" dxfId="270" priority="70"/>
  </conditionalFormatting>
  <conditionalFormatting sqref="Y28">
    <cfRule type="duplicateValues" dxfId="269" priority="69"/>
  </conditionalFormatting>
  <conditionalFormatting sqref="AA6:AA7">
    <cfRule type="duplicateValues" dxfId="268" priority="47"/>
  </conditionalFormatting>
  <conditionalFormatting sqref="AA11">
    <cfRule type="duplicateValues" dxfId="267" priority="66"/>
  </conditionalFormatting>
  <conditionalFormatting sqref="AA11:AA28">
    <cfRule type="duplicateValues" dxfId="266" priority="48"/>
  </conditionalFormatting>
  <conditionalFormatting sqref="AA12">
    <cfRule type="duplicateValues" dxfId="265" priority="65"/>
  </conditionalFormatting>
  <conditionalFormatting sqref="AA13">
    <cfRule type="duplicateValues" dxfId="264" priority="64"/>
  </conditionalFormatting>
  <conditionalFormatting sqref="AA14">
    <cfRule type="duplicateValues" dxfId="263" priority="63"/>
  </conditionalFormatting>
  <conditionalFormatting sqref="AA15">
    <cfRule type="duplicateValues" dxfId="262" priority="62"/>
  </conditionalFormatting>
  <conditionalFormatting sqref="AA16">
    <cfRule type="duplicateValues" dxfId="261" priority="61"/>
  </conditionalFormatting>
  <conditionalFormatting sqref="AA17">
    <cfRule type="duplicateValues" dxfId="260" priority="60"/>
  </conditionalFormatting>
  <conditionalFormatting sqref="AA18">
    <cfRule type="duplicateValues" dxfId="259" priority="59"/>
  </conditionalFormatting>
  <conditionalFormatting sqref="AA19">
    <cfRule type="duplicateValues" dxfId="258" priority="58"/>
  </conditionalFormatting>
  <conditionalFormatting sqref="AA20">
    <cfRule type="duplicateValues" dxfId="257" priority="57"/>
  </conditionalFormatting>
  <conditionalFormatting sqref="AA21">
    <cfRule type="duplicateValues" dxfId="256" priority="56"/>
  </conditionalFormatting>
  <conditionalFormatting sqref="AA22">
    <cfRule type="duplicateValues" dxfId="255" priority="55"/>
  </conditionalFormatting>
  <conditionalFormatting sqref="AA23">
    <cfRule type="duplicateValues" dxfId="254" priority="54"/>
  </conditionalFormatting>
  <conditionalFormatting sqref="AA24">
    <cfRule type="duplicateValues" dxfId="253" priority="53"/>
  </conditionalFormatting>
  <conditionalFormatting sqref="AA25">
    <cfRule type="duplicateValues" dxfId="252" priority="52"/>
  </conditionalFormatting>
  <conditionalFormatting sqref="AA26">
    <cfRule type="duplicateValues" dxfId="251" priority="51"/>
  </conditionalFormatting>
  <conditionalFormatting sqref="AA27">
    <cfRule type="duplicateValues" dxfId="250" priority="50"/>
  </conditionalFormatting>
  <conditionalFormatting sqref="AA28">
    <cfRule type="duplicateValues" dxfId="249" priority="49"/>
  </conditionalFormatting>
  <conditionalFormatting sqref="AC6:AC7">
    <cfRule type="duplicateValues" dxfId="248" priority="27"/>
  </conditionalFormatting>
  <conditionalFormatting sqref="AC11">
    <cfRule type="duplicateValues" dxfId="247" priority="26"/>
  </conditionalFormatting>
  <conditionalFormatting sqref="AC11:AC28">
    <cfRule type="duplicateValues" dxfId="246" priority="8"/>
  </conditionalFormatting>
  <conditionalFormatting sqref="AC12">
    <cfRule type="duplicateValues" dxfId="245" priority="25"/>
  </conditionalFormatting>
  <conditionalFormatting sqref="AC13">
    <cfRule type="duplicateValues" dxfId="244" priority="24"/>
  </conditionalFormatting>
  <conditionalFormatting sqref="AC14">
    <cfRule type="duplicateValues" dxfId="243" priority="23"/>
  </conditionalFormatting>
  <conditionalFormatting sqref="AC15">
    <cfRule type="duplicateValues" dxfId="242" priority="22"/>
  </conditionalFormatting>
  <conditionalFormatting sqref="AC16">
    <cfRule type="duplicateValues" dxfId="241" priority="21"/>
  </conditionalFormatting>
  <conditionalFormatting sqref="AC17">
    <cfRule type="duplicateValues" dxfId="240" priority="20"/>
  </conditionalFormatting>
  <conditionalFormatting sqref="AC18">
    <cfRule type="duplicateValues" dxfId="239" priority="19"/>
  </conditionalFormatting>
  <conditionalFormatting sqref="AC19">
    <cfRule type="duplicateValues" dxfId="238" priority="18"/>
  </conditionalFormatting>
  <conditionalFormatting sqref="AC20">
    <cfRule type="duplicateValues" dxfId="237" priority="17"/>
  </conditionalFormatting>
  <conditionalFormatting sqref="AC21">
    <cfRule type="duplicateValues" dxfId="236" priority="16"/>
  </conditionalFormatting>
  <conditionalFormatting sqref="AC22">
    <cfRule type="duplicateValues" dxfId="235" priority="15"/>
  </conditionalFormatting>
  <conditionalFormatting sqref="AC23">
    <cfRule type="duplicateValues" dxfId="234" priority="14"/>
  </conditionalFormatting>
  <conditionalFormatting sqref="AC24">
    <cfRule type="duplicateValues" dxfId="233" priority="13"/>
  </conditionalFormatting>
  <conditionalFormatting sqref="AC25">
    <cfRule type="duplicateValues" dxfId="232" priority="12"/>
  </conditionalFormatting>
  <conditionalFormatting sqref="AC26">
    <cfRule type="duplicateValues" dxfId="231" priority="11"/>
  </conditionalFormatting>
  <conditionalFormatting sqref="AC27">
    <cfRule type="duplicateValues" dxfId="230" priority="10"/>
  </conditionalFormatting>
  <conditionalFormatting sqref="AC28">
    <cfRule type="duplicateValues" dxfId="229" priority="9"/>
  </conditionalFormatting>
  <printOptions horizontalCentered="1" verticalCentered="1"/>
  <pageMargins left="0.25" right="0.25" top="0.75" bottom="0.75" header="0.3" footer="0.3"/>
  <pageSetup paperSize="5" scale="71" orientation="landscape" horizontalDpi="1200" verticalDpi="1200" r:id="rId1"/>
  <headerFooter>
    <oddHeader>&amp;A</oddHeader>
    <oddFooter>&amp;C&amp;F&amp;R&amp;D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92D050"/>
    <pageSetUpPr fitToPage="1"/>
  </sheetPr>
  <dimension ref="A1:AB28"/>
  <sheetViews>
    <sheetView zoomScale="80" zoomScaleNormal="80" workbookViewId="0">
      <selection activeCell="B2" sqref="B2"/>
    </sheetView>
  </sheetViews>
  <sheetFormatPr defaultRowHeight="15" x14ac:dyDescent="0.2"/>
  <cols>
    <col min="1" max="1" width="6.7109375" style="3" bestFit="1" customWidth="1"/>
    <col min="2" max="2" width="35.140625" style="3" bestFit="1" customWidth="1"/>
    <col min="3" max="3" width="11.28515625" style="3" customWidth="1"/>
    <col min="4" max="4" width="13.85546875" style="3" customWidth="1"/>
    <col min="5" max="5" width="11.28515625" style="3" customWidth="1"/>
    <col min="6" max="6" width="13.85546875" style="3" customWidth="1"/>
    <col min="7" max="7" width="11.28515625" style="3" customWidth="1"/>
    <col min="8" max="8" width="13.85546875" style="3" customWidth="1"/>
    <col min="9" max="9" width="11.28515625" style="3" customWidth="1"/>
    <col min="10" max="10" width="13.85546875" style="3" customWidth="1"/>
    <col min="11" max="11" width="12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3" style="1" customWidth="1"/>
    <col min="16" max="16" width="13.85546875" style="1" customWidth="1"/>
    <col min="17" max="17" width="11.7109375" style="3" customWidth="1"/>
    <col min="18" max="18" width="13.7109375" style="3" bestFit="1" customWidth="1"/>
    <col min="19" max="19" width="11.28515625" style="3" customWidth="1"/>
    <col min="20" max="20" width="13.85546875" style="3" customWidth="1"/>
    <col min="21" max="21" width="11.28515625" style="3" customWidth="1"/>
    <col min="22" max="22" width="13.85546875" style="3" customWidth="1"/>
    <col min="23" max="23" width="11.28515625" style="3" customWidth="1"/>
    <col min="24" max="24" width="13.85546875" style="3" customWidth="1"/>
    <col min="25" max="25" width="11.28515625" style="3" hidden="1" customWidth="1"/>
    <col min="26" max="26" width="13.85546875" style="3" hidden="1" customWidth="1"/>
    <col min="27" max="27" width="11.28515625" style="3" hidden="1" customWidth="1"/>
    <col min="28" max="28" width="13.85546875" style="3" hidden="1" customWidth="1"/>
    <col min="29" max="16384" width="9.140625" style="3"/>
  </cols>
  <sheetData>
    <row r="1" spans="1:28" ht="15" customHeight="1" x14ac:dyDescent="0.2">
      <c r="K1" s="2"/>
      <c r="L1" s="2"/>
      <c r="M1" s="2"/>
      <c r="N1" s="2"/>
      <c r="O1" s="2"/>
      <c r="P1" s="2"/>
    </row>
    <row r="2" spans="1:28" s="24" customFormat="1" ht="15" customHeight="1" thickBot="1" x14ac:dyDescent="0.25">
      <c r="C2" s="129" t="s">
        <v>344</v>
      </c>
      <c r="D2" s="129"/>
      <c r="E2" s="129" t="s">
        <v>325</v>
      </c>
      <c r="F2" s="129"/>
      <c r="G2" s="129"/>
      <c r="H2" s="129"/>
      <c r="I2" s="129" t="s">
        <v>330</v>
      </c>
      <c r="J2" s="129"/>
      <c r="K2" s="129" t="s">
        <v>328</v>
      </c>
      <c r="L2" s="129"/>
      <c r="M2" s="129"/>
      <c r="N2" s="129"/>
      <c r="O2" s="129"/>
      <c r="P2" s="129"/>
      <c r="Q2" s="129" t="s">
        <v>327</v>
      </c>
      <c r="R2" s="129"/>
      <c r="S2" s="129" t="s">
        <v>326</v>
      </c>
      <c r="T2" s="129"/>
      <c r="U2" s="129"/>
      <c r="V2" s="129"/>
      <c r="W2" s="129"/>
      <c r="X2" s="129"/>
    </row>
    <row r="3" spans="1:28" ht="30" customHeight="1" thickBot="1" x14ac:dyDescent="0.25">
      <c r="A3" s="180" t="s">
        <v>25</v>
      </c>
      <c r="B3" s="5" t="s">
        <v>245</v>
      </c>
      <c r="C3" s="196" t="s">
        <v>263</v>
      </c>
      <c r="D3" s="197"/>
      <c r="E3" s="137">
        <v>189366</v>
      </c>
      <c r="F3" s="148"/>
      <c r="G3" s="148"/>
      <c r="H3" s="138"/>
      <c r="I3" s="196">
        <v>204845</v>
      </c>
      <c r="J3" s="197"/>
      <c r="K3" s="137">
        <v>200095</v>
      </c>
      <c r="L3" s="148"/>
      <c r="M3" s="148"/>
      <c r="N3" s="148"/>
      <c r="O3" s="148"/>
      <c r="P3" s="138"/>
      <c r="Q3" s="137">
        <v>203375</v>
      </c>
      <c r="R3" s="138"/>
      <c r="S3" s="83">
        <v>203089</v>
      </c>
      <c r="T3" s="84"/>
      <c r="U3" s="84"/>
      <c r="V3" s="84"/>
      <c r="W3" s="84"/>
      <c r="X3" s="84"/>
      <c r="Y3" s="83">
        <v>205613</v>
      </c>
      <c r="Z3" s="84"/>
      <c r="AA3" s="84"/>
      <c r="AB3" s="82"/>
    </row>
    <row r="4" spans="1:28" ht="35.1" customHeight="1" thickBot="1" x14ac:dyDescent="0.25">
      <c r="A4" s="181"/>
      <c r="B4" s="7" t="s">
        <v>26</v>
      </c>
      <c r="C4" s="158" t="s">
        <v>223</v>
      </c>
      <c r="D4" s="160"/>
      <c r="E4" s="158" t="s">
        <v>202</v>
      </c>
      <c r="F4" s="159"/>
      <c r="G4" s="159"/>
      <c r="H4" s="160"/>
      <c r="I4" s="158" t="s">
        <v>219</v>
      </c>
      <c r="J4" s="160"/>
      <c r="K4" s="158" t="s">
        <v>210</v>
      </c>
      <c r="L4" s="159"/>
      <c r="M4" s="159"/>
      <c r="N4" s="159"/>
      <c r="O4" s="159"/>
      <c r="P4" s="160"/>
      <c r="Q4" s="140" t="s">
        <v>281</v>
      </c>
      <c r="R4" s="141"/>
      <c r="S4" s="51" t="s">
        <v>204</v>
      </c>
      <c r="T4" s="52"/>
      <c r="U4" s="52"/>
      <c r="V4" s="52"/>
      <c r="W4" s="52"/>
      <c r="X4" s="53"/>
      <c r="Y4" s="49" t="s">
        <v>222</v>
      </c>
      <c r="Z4" s="50"/>
      <c r="AA4" s="50"/>
      <c r="AB4" s="54"/>
    </row>
    <row r="5" spans="1:28" ht="30" customHeight="1" thickBot="1" x14ac:dyDescent="0.25">
      <c r="A5" s="182"/>
      <c r="B5" s="5"/>
      <c r="C5" s="161" t="s">
        <v>138</v>
      </c>
      <c r="D5" s="162"/>
      <c r="E5" s="158" t="s">
        <v>109</v>
      </c>
      <c r="F5" s="160"/>
      <c r="G5" s="161" t="s">
        <v>229</v>
      </c>
      <c r="H5" s="162"/>
      <c r="I5" s="161" t="s">
        <v>136</v>
      </c>
      <c r="J5" s="162"/>
      <c r="K5" s="161" t="s">
        <v>160</v>
      </c>
      <c r="L5" s="162"/>
      <c r="M5" s="161" t="s">
        <v>161</v>
      </c>
      <c r="N5" s="162"/>
      <c r="O5" s="161" t="s">
        <v>177</v>
      </c>
      <c r="P5" s="162"/>
      <c r="Q5" s="140" t="s">
        <v>280</v>
      </c>
      <c r="R5" s="141"/>
      <c r="S5" s="161" t="s">
        <v>140</v>
      </c>
      <c r="T5" s="162"/>
      <c r="U5" s="161" t="s">
        <v>141</v>
      </c>
      <c r="V5" s="162"/>
      <c r="W5" s="161" t="s">
        <v>116</v>
      </c>
      <c r="X5" s="162"/>
      <c r="Y5" s="161" t="s">
        <v>110</v>
      </c>
      <c r="Z5" s="162"/>
      <c r="AA5" s="161" t="s">
        <v>111</v>
      </c>
      <c r="AB5" s="162"/>
    </row>
    <row r="6" spans="1:28" ht="16.5" thickBot="1" x14ac:dyDescent="0.25">
      <c r="A6" s="114"/>
      <c r="B6" s="118" t="s">
        <v>268</v>
      </c>
      <c r="C6" s="130">
        <v>37.396230000000003</v>
      </c>
      <c r="D6" s="131"/>
      <c r="E6" s="163" t="s">
        <v>270</v>
      </c>
      <c r="F6" s="164"/>
      <c r="G6" s="163" t="s">
        <v>272</v>
      </c>
      <c r="H6" s="164"/>
      <c r="I6" s="134">
        <v>37.783019000000003</v>
      </c>
      <c r="J6" s="131"/>
      <c r="K6" s="134">
        <v>38.930371780000002</v>
      </c>
      <c r="L6" s="131"/>
      <c r="M6" s="134">
        <v>39.00804145</v>
      </c>
      <c r="N6" s="131"/>
      <c r="O6" s="134">
        <v>39.343961839999999</v>
      </c>
      <c r="P6" s="131"/>
      <c r="Q6" s="130" t="s">
        <v>278</v>
      </c>
      <c r="R6" s="131"/>
      <c r="S6" s="134">
        <v>37.773829999999997</v>
      </c>
      <c r="T6" s="131"/>
      <c r="U6" s="134">
        <v>37.314920000000001</v>
      </c>
      <c r="V6" s="131"/>
      <c r="W6" s="134">
        <v>37.820300000000003</v>
      </c>
      <c r="X6" s="131"/>
      <c r="Y6" s="116"/>
      <c r="Z6" s="117"/>
      <c r="AA6" s="116"/>
      <c r="AB6" s="117"/>
    </row>
    <row r="7" spans="1:28" ht="16.5" thickBot="1" x14ac:dyDescent="0.25">
      <c r="A7" s="114"/>
      <c r="B7" s="118" t="s">
        <v>269</v>
      </c>
      <c r="C7" s="200">
        <v>81.039460000000005</v>
      </c>
      <c r="D7" s="143"/>
      <c r="E7" s="165" t="s">
        <v>271</v>
      </c>
      <c r="F7" s="166"/>
      <c r="G7" s="165" t="s">
        <v>273</v>
      </c>
      <c r="H7" s="166"/>
      <c r="I7" s="142">
        <v>80.478217000000001</v>
      </c>
      <c r="J7" s="143"/>
      <c r="K7" s="142">
        <v>-79.905321130000004</v>
      </c>
      <c r="L7" s="143"/>
      <c r="M7" s="142">
        <v>-80.30804784</v>
      </c>
      <c r="N7" s="143"/>
      <c r="O7" s="142">
        <v>-80.23740574</v>
      </c>
      <c r="P7" s="143"/>
      <c r="Q7" s="139" t="s">
        <v>279</v>
      </c>
      <c r="R7" s="136"/>
      <c r="S7" s="142">
        <v>-81.113309999999998</v>
      </c>
      <c r="T7" s="143"/>
      <c r="U7" s="142">
        <v>-81.055449999999993</v>
      </c>
      <c r="V7" s="143"/>
      <c r="W7" s="142">
        <v>-82.026579999999996</v>
      </c>
      <c r="X7" s="143"/>
      <c r="Y7" s="116"/>
      <c r="Z7" s="117"/>
      <c r="AA7" s="116"/>
      <c r="AB7" s="117"/>
    </row>
    <row r="8" spans="1:28" ht="20.100000000000001" customHeight="1" thickBot="1" x14ac:dyDescent="0.25">
      <c r="A8" s="156"/>
      <c r="B8" s="11" t="s">
        <v>30</v>
      </c>
      <c r="C8" s="149" t="s">
        <v>98</v>
      </c>
      <c r="D8" s="150"/>
      <c r="E8" s="149" t="s">
        <v>58</v>
      </c>
      <c r="F8" s="150"/>
      <c r="G8" s="149" t="s">
        <v>230</v>
      </c>
      <c r="H8" s="150"/>
      <c r="I8" s="149" t="s">
        <v>100</v>
      </c>
      <c r="J8" s="150"/>
      <c r="K8" s="149" t="s">
        <v>163</v>
      </c>
      <c r="L8" s="150"/>
      <c r="M8" s="149" t="s">
        <v>165</v>
      </c>
      <c r="N8" s="150"/>
      <c r="O8" s="149" t="s">
        <v>167</v>
      </c>
      <c r="P8" s="150"/>
      <c r="Q8" s="57" t="s">
        <v>276</v>
      </c>
      <c r="R8" s="58"/>
      <c r="S8" s="149" t="s">
        <v>103</v>
      </c>
      <c r="T8" s="150"/>
      <c r="U8" s="149" t="s">
        <v>48</v>
      </c>
      <c r="V8" s="150"/>
      <c r="W8" s="149" t="s">
        <v>323</v>
      </c>
      <c r="X8" s="150"/>
      <c r="Y8" s="149" t="s">
        <v>60</v>
      </c>
      <c r="Z8" s="150"/>
      <c r="AA8" s="149" t="s">
        <v>62</v>
      </c>
      <c r="AB8" s="150"/>
    </row>
    <row r="9" spans="1:28" ht="20.100000000000001" customHeight="1" thickBot="1" x14ac:dyDescent="0.25">
      <c r="A9" s="157"/>
      <c r="B9" s="22"/>
      <c r="C9" s="151" t="s">
        <v>99</v>
      </c>
      <c r="D9" s="152"/>
      <c r="E9" s="151" t="s">
        <v>59</v>
      </c>
      <c r="F9" s="152"/>
      <c r="G9" s="151" t="s">
        <v>231</v>
      </c>
      <c r="H9" s="152"/>
      <c r="I9" s="151" t="s">
        <v>101</v>
      </c>
      <c r="J9" s="152"/>
      <c r="K9" s="151" t="s">
        <v>164</v>
      </c>
      <c r="L9" s="152"/>
      <c r="M9" s="151" t="s">
        <v>166</v>
      </c>
      <c r="N9" s="152"/>
      <c r="O9" s="151" t="s">
        <v>168</v>
      </c>
      <c r="P9" s="152"/>
      <c r="Q9" s="57" t="s">
        <v>277</v>
      </c>
      <c r="R9" s="58"/>
      <c r="S9" s="151" t="s">
        <v>106</v>
      </c>
      <c r="T9" s="152"/>
      <c r="U9" s="151" t="s">
        <v>108</v>
      </c>
      <c r="V9" s="152"/>
      <c r="W9" s="151" t="s">
        <v>73</v>
      </c>
      <c r="X9" s="152"/>
      <c r="Y9" s="151" t="s">
        <v>61</v>
      </c>
      <c r="Z9" s="152"/>
      <c r="AA9" s="151" t="s">
        <v>63</v>
      </c>
      <c r="AB9" s="152"/>
    </row>
    <row r="10" spans="1:28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</row>
    <row r="11" spans="1:28" ht="20.100000000000001" customHeight="1" x14ac:dyDescent="0.2">
      <c r="A11" s="37">
        <v>1</v>
      </c>
      <c r="B11" s="37" t="s">
        <v>6</v>
      </c>
      <c r="C11" s="115">
        <v>65</v>
      </c>
      <c r="D11" s="18">
        <f>IF(C11="No Bid","",IF(C11&lt;&gt;0,C11+'Basic Price Adjustment'!$E33,""))</f>
        <v>64.28</v>
      </c>
      <c r="E11" s="115">
        <v>74.510000000000005</v>
      </c>
      <c r="F11" s="18">
        <f>IF(E11="No Bid","",IF(E11&lt;&gt;0,E11+'Basic Price Adjustment'!$E33,""))</f>
        <v>73.790000000000006</v>
      </c>
      <c r="G11" s="115">
        <v>73.989999999999995</v>
      </c>
      <c r="H11" s="18">
        <f>IF(G11="No Bid","",IF(G11&lt;&gt;0,G11+'Basic Price Adjustment'!$E33,""))</f>
        <v>73.27</v>
      </c>
      <c r="I11" s="115">
        <v>62.32</v>
      </c>
      <c r="J11" s="18">
        <f>IF(I11="No Bid","",IF(I11&lt;&gt;0,I11+'Basic Price Adjustment'!$E33,""))</f>
        <v>61.6</v>
      </c>
      <c r="K11" s="115">
        <v>63.28</v>
      </c>
      <c r="L11" s="18">
        <f>IF(K11="No Bid","",IF(K11&lt;&gt;0,K11+'Basic Price Adjustment'!$E33,""))</f>
        <v>62.56</v>
      </c>
      <c r="M11" s="115">
        <v>68.95</v>
      </c>
      <c r="N11" s="18">
        <f>IF(M11="No Bid","",IF(M11&lt;&gt;0,M11+'Basic Price Adjustment'!$E33,""))</f>
        <v>68.23</v>
      </c>
      <c r="O11" s="115">
        <v>69.64</v>
      </c>
      <c r="P11" s="18">
        <f>IF(O11="No Bid","",IF(O11&lt;&gt;0,O11+'Basic Price Adjustment'!$E33,""))</f>
        <v>68.92</v>
      </c>
      <c r="Q11" s="120">
        <v>80</v>
      </c>
      <c r="R11" s="18">
        <f>IF(Q11="No Bid","",IF(Q11&lt;&gt;0,Q11+'Basic Price Adjustment'!$E33,""))</f>
        <v>79.28</v>
      </c>
      <c r="S11" s="115">
        <v>95.5</v>
      </c>
      <c r="T11" s="18">
        <f>IF(S11="No Bid","",IF(S11&lt;&gt;0,S11+'Basic Price Adjustment'!$E33,""))</f>
        <v>94.78</v>
      </c>
      <c r="U11" s="115">
        <v>76</v>
      </c>
      <c r="V11" s="18">
        <f>IF(U11="No Bid","",IF(U11&lt;&gt;0,U11+'Basic Price Adjustment'!$E33,""))</f>
        <v>75.28</v>
      </c>
      <c r="W11" s="115">
        <v>105.5</v>
      </c>
      <c r="X11" s="18">
        <f>IF(W11="No Bid","",IF(W11&lt;&gt;0,W11+'Basic Price Adjustment'!$E33,""))</f>
        <v>104.78</v>
      </c>
      <c r="Y11" s="39">
        <v>72.75</v>
      </c>
      <c r="Z11" s="18">
        <f>IF(Y11="No Bid","",IF(Y11&lt;&gt;0,Y11+'Basic Price Adjustment'!$E33,""))</f>
        <v>72.03</v>
      </c>
      <c r="AA11" s="39">
        <v>62.75</v>
      </c>
      <c r="AB11" s="18">
        <f>IF(AA11="No Bid","",IF(AA11&lt;&gt;0,AA11+'Basic Price Adjustment'!$E33,""))</f>
        <v>62.03</v>
      </c>
    </row>
    <row r="12" spans="1:28" ht="20.100000000000001" customHeight="1" x14ac:dyDescent="0.2">
      <c r="A12" s="31">
        <v>2</v>
      </c>
      <c r="B12" s="31" t="s">
        <v>179</v>
      </c>
      <c r="C12" s="115"/>
      <c r="D12" s="18" t="str">
        <f>IF(C12="No Bid","",IF(C12&lt;&gt;0,C12+'Basic Price Adjustment'!$E34,""))</f>
        <v/>
      </c>
      <c r="E12" s="115">
        <v>75.510000000000005</v>
      </c>
      <c r="F12" s="18">
        <f>IF(E12="No Bid","",IF(E12&lt;&gt;0,E12+'Basic Price Adjustment'!$E34,""))</f>
        <v>74.740000000000009</v>
      </c>
      <c r="G12" s="115">
        <v>74.989999999999995</v>
      </c>
      <c r="H12" s="18">
        <f>IF(G12="No Bid","",IF(G12&lt;&gt;0,G12+'Basic Price Adjustment'!$E34,""))</f>
        <v>74.22</v>
      </c>
      <c r="I12" s="115"/>
      <c r="J12" s="18" t="str">
        <f>IF(I12="No Bid","",IF(I12&lt;&gt;0,I12+'Basic Price Adjustment'!$E34,""))</f>
        <v/>
      </c>
      <c r="K12" s="115">
        <v>62.87</v>
      </c>
      <c r="L12" s="18">
        <f>IF(K12="No Bid","",IF(K12&lt;&gt;0,K12+'Basic Price Adjustment'!$E34,""))</f>
        <v>62.099999999999994</v>
      </c>
      <c r="M12" s="115">
        <v>72.88</v>
      </c>
      <c r="N12" s="18">
        <f>IF(M12="No Bid","",IF(M12&lt;&gt;0,M12+'Basic Price Adjustment'!$E34,""))</f>
        <v>72.11</v>
      </c>
      <c r="O12" s="115">
        <v>73.33</v>
      </c>
      <c r="P12" s="18">
        <f>IF(O12="No Bid","",IF(O12&lt;&gt;0,O12+'Basic Price Adjustment'!$E34,""))</f>
        <v>72.56</v>
      </c>
      <c r="Q12" s="115">
        <v>86</v>
      </c>
      <c r="R12" s="18">
        <f>IF(Q12="No Bid","",IF(Q12&lt;&gt;0,Q12+'Basic Price Adjustment'!$E34,""))</f>
        <v>85.23</v>
      </c>
      <c r="S12" s="115">
        <v>95.5</v>
      </c>
      <c r="T12" s="18">
        <f>IF(S12="No Bid","",IF(S12&lt;&gt;0,S12+'Basic Price Adjustment'!$E34,""))</f>
        <v>94.73</v>
      </c>
      <c r="U12" s="115">
        <v>76</v>
      </c>
      <c r="V12" s="18">
        <f>IF(U12="No Bid","",IF(U12&lt;&gt;0,U12+'Basic Price Adjustment'!$E34,""))</f>
        <v>75.23</v>
      </c>
      <c r="W12" s="115">
        <v>105.5</v>
      </c>
      <c r="X12" s="18">
        <f>IF(W12="No Bid","",IF(W12&lt;&gt;0,W12+'Basic Price Adjustment'!$E34,""))</f>
        <v>104.73</v>
      </c>
      <c r="Y12" s="32">
        <v>80</v>
      </c>
      <c r="Z12" s="18">
        <f>IF(Y12="No Bid","",IF(Y12&lt;&gt;0,Y12+'Basic Price Adjustment'!$E34,""))</f>
        <v>79.23</v>
      </c>
      <c r="AA12" s="32">
        <v>69</v>
      </c>
      <c r="AB12" s="18">
        <f>IF(AA12="No Bid","",IF(AA12&lt;&gt;0,AA12+'Basic Price Adjustment'!$E34,""))</f>
        <v>68.23</v>
      </c>
    </row>
    <row r="13" spans="1:28" ht="20.100000000000001" customHeight="1" x14ac:dyDescent="0.2">
      <c r="A13" s="36">
        <v>3</v>
      </c>
      <c r="B13" s="36" t="s">
        <v>7</v>
      </c>
      <c r="C13" s="115">
        <v>75</v>
      </c>
      <c r="D13" s="18">
        <f>IF(C13="No Bid","",IF(C13&lt;&gt;0,C13+'Basic Price Adjustment'!$E35,""))</f>
        <v>74.17</v>
      </c>
      <c r="E13" s="115">
        <v>77.540000000000006</v>
      </c>
      <c r="F13" s="18">
        <f>IF(E13="No Bid","",IF(E13&lt;&gt;0,E13+'Basic Price Adjustment'!$E35,""))</f>
        <v>76.710000000000008</v>
      </c>
      <c r="G13" s="115">
        <v>76.95</v>
      </c>
      <c r="H13" s="18">
        <f>IF(G13="No Bid","",IF(G13&lt;&gt;0,G13+'Basic Price Adjustment'!$E35,""))</f>
        <v>76.12</v>
      </c>
      <c r="I13" s="115">
        <v>72.87</v>
      </c>
      <c r="J13" s="18">
        <f>IF(I13="No Bid","",IF(I13&lt;&gt;0,I13+'Basic Price Adjustment'!$E35,""))</f>
        <v>72.040000000000006</v>
      </c>
      <c r="K13" s="115">
        <v>68.45</v>
      </c>
      <c r="L13" s="18">
        <f>IF(K13="No Bid","",IF(K13&lt;&gt;0,K13+'Basic Price Adjustment'!$E35,""))</f>
        <v>67.62</v>
      </c>
      <c r="M13" s="115">
        <v>73.2</v>
      </c>
      <c r="N13" s="18">
        <f>IF(M13="No Bid","",IF(M13&lt;&gt;0,M13+'Basic Price Adjustment'!$E35,""))</f>
        <v>72.37</v>
      </c>
      <c r="O13" s="115">
        <v>73.33</v>
      </c>
      <c r="P13" s="18">
        <f>IF(O13="No Bid","",IF(O13&lt;&gt;0,O13+'Basic Price Adjustment'!$E35,""))</f>
        <v>72.5</v>
      </c>
      <c r="Q13" s="120">
        <v>84</v>
      </c>
      <c r="R13" s="18">
        <f>IF(Q13="No Bid","",IF(Q13&lt;&gt;0,Q13+'Basic Price Adjustment'!$E35,""))</f>
        <v>83.17</v>
      </c>
      <c r="S13" s="115">
        <v>98.5</v>
      </c>
      <c r="T13" s="18">
        <f>IF(S13="No Bid","",IF(S13&lt;&gt;0,S13+'Basic Price Adjustment'!$E35,""))</f>
        <v>97.67</v>
      </c>
      <c r="U13" s="115">
        <v>85.5</v>
      </c>
      <c r="V13" s="18">
        <f>IF(U13="No Bid","",IF(U13&lt;&gt;0,U13+'Basic Price Adjustment'!$E35,""))</f>
        <v>84.67</v>
      </c>
      <c r="W13" s="115">
        <v>112</v>
      </c>
      <c r="X13" s="18">
        <f>IF(W13="No Bid","",IF(W13&lt;&gt;0,W13+'Basic Price Adjustment'!$E35,""))</f>
        <v>111.17</v>
      </c>
      <c r="Y13" s="38">
        <v>80</v>
      </c>
      <c r="Z13" s="18">
        <f>IF(Y13="No Bid","",IF(Y13&lt;&gt;0,Y13+'Basic Price Adjustment'!$E35,""))</f>
        <v>79.17</v>
      </c>
      <c r="AA13" s="38">
        <v>69</v>
      </c>
      <c r="AB13" s="18">
        <f>IF(AA13="No Bid","",IF(AA13&lt;&gt;0,AA13+'Basic Price Adjustment'!$E35,""))</f>
        <v>68.17</v>
      </c>
    </row>
    <row r="14" spans="1:28" ht="20.100000000000001" customHeight="1" x14ac:dyDescent="0.2">
      <c r="A14" s="31">
        <v>4</v>
      </c>
      <c r="B14" s="31" t="s">
        <v>8</v>
      </c>
      <c r="C14" s="115">
        <v>75</v>
      </c>
      <c r="D14" s="18">
        <f>IF(C14="No Bid","",IF(C14&lt;&gt;0,C14+'Basic Price Adjustment'!$E36,""))</f>
        <v>74.17</v>
      </c>
      <c r="E14" s="115">
        <v>77.540000000000006</v>
      </c>
      <c r="F14" s="18">
        <f>IF(E14="No Bid","",IF(E14&lt;&gt;0,E14+'Basic Price Adjustment'!$E36,""))</f>
        <v>76.710000000000008</v>
      </c>
      <c r="G14" s="115">
        <v>76.95</v>
      </c>
      <c r="H14" s="18">
        <f>IF(G14="No Bid","",IF(G14&lt;&gt;0,G14+'Basic Price Adjustment'!$E36,""))</f>
        <v>76.12</v>
      </c>
      <c r="I14" s="115">
        <v>72.87</v>
      </c>
      <c r="J14" s="18">
        <f>IF(I14="No Bid","",IF(I14&lt;&gt;0,I14+'Basic Price Adjustment'!$E36,""))</f>
        <v>72.040000000000006</v>
      </c>
      <c r="K14" s="115">
        <v>68.45</v>
      </c>
      <c r="L14" s="18">
        <f>IF(K14="No Bid","",IF(K14&lt;&gt;0,K14+'Basic Price Adjustment'!$E36,""))</f>
        <v>67.62</v>
      </c>
      <c r="M14" s="115">
        <v>73.2</v>
      </c>
      <c r="N14" s="18">
        <f>IF(M14="No Bid","",IF(M14&lt;&gt;0,M14+'Basic Price Adjustment'!$E36,""))</f>
        <v>72.37</v>
      </c>
      <c r="O14" s="115">
        <v>73.33</v>
      </c>
      <c r="P14" s="18">
        <f>IF(O14="No Bid","",IF(O14&lt;&gt;0,O14+'Basic Price Adjustment'!$E36,""))</f>
        <v>72.5</v>
      </c>
      <c r="Q14" s="115">
        <v>84</v>
      </c>
      <c r="R14" s="18">
        <f>IF(Q14="No Bid","",IF(Q14&lt;&gt;0,Q14+'Basic Price Adjustment'!$E36,""))</f>
        <v>83.17</v>
      </c>
      <c r="S14" s="115">
        <v>98.5</v>
      </c>
      <c r="T14" s="18">
        <f>IF(S14="No Bid","",IF(S14&lt;&gt;0,S14+'Basic Price Adjustment'!$E36,""))</f>
        <v>97.67</v>
      </c>
      <c r="U14" s="115">
        <v>85.5</v>
      </c>
      <c r="V14" s="18">
        <f>IF(U14="No Bid","",IF(U14&lt;&gt;0,U14+'Basic Price Adjustment'!$E36,""))</f>
        <v>84.67</v>
      </c>
      <c r="W14" s="115">
        <v>112</v>
      </c>
      <c r="X14" s="18">
        <f>IF(W14="No Bid","",IF(W14&lt;&gt;0,W14+'Basic Price Adjustment'!$E36,""))</f>
        <v>111.17</v>
      </c>
      <c r="Y14" s="32">
        <v>80</v>
      </c>
      <c r="Z14" s="18">
        <f>IF(Y14="No Bid","",IF(Y14&lt;&gt;0,Y14+'Basic Price Adjustment'!$E36,""))</f>
        <v>79.17</v>
      </c>
      <c r="AA14" s="32">
        <v>69</v>
      </c>
      <c r="AB14" s="18">
        <f>IF(AA14="No Bid","",IF(AA14&lt;&gt;0,AA14+'Basic Price Adjustment'!$E36,""))</f>
        <v>68.17</v>
      </c>
    </row>
    <row r="15" spans="1:28" ht="20.100000000000001" customHeight="1" x14ac:dyDescent="0.2">
      <c r="A15" s="36">
        <v>5</v>
      </c>
      <c r="B15" s="36" t="s">
        <v>9</v>
      </c>
      <c r="C15" s="115">
        <v>75</v>
      </c>
      <c r="D15" s="18">
        <f>IF(C15="No Bid","",IF(C15&lt;&gt;0,C15+'Basic Price Adjustment'!$E37,""))</f>
        <v>74.150000000000006</v>
      </c>
      <c r="E15" s="115">
        <v>78.59</v>
      </c>
      <c r="F15" s="18">
        <f>IF(E15="No Bid","",IF(E15&lt;&gt;0,E15+'Basic Price Adjustment'!$E37,""))</f>
        <v>77.740000000000009</v>
      </c>
      <c r="G15" s="115">
        <v>77.680000000000007</v>
      </c>
      <c r="H15" s="18">
        <f>IF(G15="No Bid","",IF(G15&lt;&gt;0,G15+'Basic Price Adjustment'!$E37,""))</f>
        <v>76.830000000000013</v>
      </c>
      <c r="I15" s="115">
        <v>73.61</v>
      </c>
      <c r="J15" s="18">
        <f>IF(I15="No Bid","",IF(I15&lt;&gt;0,I15+'Basic Price Adjustment'!$E37,""))</f>
        <v>72.760000000000005</v>
      </c>
      <c r="K15" s="115">
        <v>69.510000000000005</v>
      </c>
      <c r="L15" s="18">
        <f>IF(K15="No Bid","",IF(K15&lt;&gt;0,K15+'Basic Price Adjustment'!$E37,""))</f>
        <v>68.660000000000011</v>
      </c>
      <c r="M15" s="115">
        <v>73.41</v>
      </c>
      <c r="N15" s="18">
        <f>IF(M15="No Bid","",IF(M15&lt;&gt;0,M15+'Basic Price Adjustment'!$E37,""))</f>
        <v>72.56</v>
      </c>
      <c r="O15" s="115">
        <v>73.41</v>
      </c>
      <c r="P15" s="18">
        <f>IF(O15="No Bid","",IF(O15&lt;&gt;0,O15+'Basic Price Adjustment'!$E37,""))</f>
        <v>72.56</v>
      </c>
      <c r="Q15" s="120">
        <v>85</v>
      </c>
      <c r="R15" s="18">
        <f>IF(Q15="No Bid","",IF(Q15&lt;&gt;0,Q15+'Basic Price Adjustment'!$E37,""))</f>
        <v>84.15</v>
      </c>
      <c r="S15" s="115">
        <v>100.5</v>
      </c>
      <c r="T15" s="18">
        <f>IF(S15="No Bid","",IF(S15&lt;&gt;0,S15+'Basic Price Adjustment'!$E37,""))</f>
        <v>99.65</v>
      </c>
      <c r="U15" s="115">
        <v>87.5</v>
      </c>
      <c r="V15" s="18">
        <f>IF(U15="No Bid","",IF(U15&lt;&gt;0,U15+'Basic Price Adjustment'!$E37,""))</f>
        <v>86.65</v>
      </c>
      <c r="W15" s="115">
        <v>114</v>
      </c>
      <c r="X15" s="18">
        <f>IF(W15="No Bid","",IF(W15&lt;&gt;0,W15+'Basic Price Adjustment'!$E37,""))</f>
        <v>113.15</v>
      </c>
      <c r="Y15" s="38">
        <v>80</v>
      </c>
      <c r="Z15" s="18">
        <f>IF(Y15="No Bid","",IF(Y15&lt;&gt;0,Y15+'Basic Price Adjustment'!$E37,""))</f>
        <v>79.150000000000006</v>
      </c>
      <c r="AA15" s="38">
        <v>69</v>
      </c>
      <c r="AB15" s="18">
        <f>IF(AA15="No Bid","",IF(AA15&lt;&gt;0,AA15+'Basic Price Adjustment'!$E37,""))</f>
        <v>68.150000000000006</v>
      </c>
    </row>
    <row r="16" spans="1:28" ht="20.100000000000001" customHeight="1" x14ac:dyDescent="0.2">
      <c r="A16" s="31">
        <v>6</v>
      </c>
      <c r="B16" s="31" t="s">
        <v>10</v>
      </c>
      <c r="C16" s="115"/>
      <c r="D16" s="18" t="str">
        <f>IF(C16="No Bid","",IF(C16&lt;&gt;0,C16+'Basic Price Adjustment'!$E38,""))</f>
        <v/>
      </c>
      <c r="E16" s="115">
        <v>85.91</v>
      </c>
      <c r="F16" s="18">
        <f>IF(E16="No Bid","",IF(E16&lt;&gt;0,E16+'Basic Price Adjustment'!$E38,""))</f>
        <v>85.07</v>
      </c>
      <c r="G16" s="115">
        <v>84.41</v>
      </c>
      <c r="H16" s="18">
        <f>IF(G16="No Bid","",IF(G16&lt;&gt;0,G16+'Basic Price Adjustment'!$E38,""))</f>
        <v>83.57</v>
      </c>
      <c r="I16" s="115"/>
      <c r="J16" s="18" t="str">
        <f>IF(I16="No Bid","",IF(I16&lt;&gt;0,I16+'Basic Price Adjustment'!$E38,""))</f>
        <v/>
      </c>
      <c r="K16" s="115">
        <v>72.37</v>
      </c>
      <c r="L16" s="18">
        <f>IF(K16="No Bid","",IF(K16&lt;&gt;0,K16+'Basic Price Adjustment'!$E38,""))</f>
        <v>71.53</v>
      </c>
      <c r="M16" s="115">
        <v>77.09</v>
      </c>
      <c r="N16" s="18">
        <f>IF(M16="No Bid","",IF(M16&lt;&gt;0,M16+'Basic Price Adjustment'!$E38,""))</f>
        <v>76.25</v>
      </c>
      <c r="O16" s="115">
        <v>77.09</v>
      </c>
      <c r="P16" s="18">
        <f>IF(O16="No Bid","",IF(O16&lt;&gt;0,O16+'Basic Price Adjustment'!$E38,""))</f>
        <v>76.25</v>
      </c>
      <c r="Q16" s="115">
        <v>96</v>
      </c>
      <c r="R16" s="18">
        <f>IF(Q16="No Bid","",IF(Q16&lt;&gt;0,Q16+'Basic Price Adjustment'!$E38,""))</f>
        <v>95.16</v>
      </c>
      <c r="S16" s="115"/>
      <c r="T16" s="18" t="str">
        <f>IF(S16="No Bid","",IF(S16&lt;&gt;0,S16+'Basic Price Adjustment'!$E38,""))</f>
        <v/>
      </c>
      <c r="U16" s="115"/>
      <c r="V16" s="18" t="str">
        <f>IF(U16="No Bid","",IF(U16&lt;&gt;0,U16+'Basic Price Adjustment'!$E38,""))</f>
        <v/>
      </c>
      <c r="W16" s="115">
        <v>117.5</v>
      </c>
      <c r="X16" s="18">
        <f>IF(W16="No Bid","",IF(W16&lt;&gt;0,W16+'Basic Price Adjustment'!$E38,""))</f>
        <v>116.66</v>
      </c>
      <c r="Y16" s="32">
        <v>93</v>
      </c>
      <c r="Z16" s="18">
        <f>IF(Y16="No Bid","",IF(Y16&lt;&gt;0,Y16+'Basic Price Adjustment'!$E38,""))</f>
        <v>92.16</v>
      </c>
      <c r="AA16" s="32">
        <v>83</v>
      </c>
      <c r="AB16" s="18">
        <f>IF(AA16="No Bid","",IF(AA16&lt;&gt;0,AA16+'Basic Price Adjustment'!$E38,""))</f>
        <v>82.16</v>
      </c>
    </row>
    <row r="17" spans="1:28" ht="20.100000000000001" customHeight="1" x14ac:dyDescent="0.2">
      <c r="A17" s="36">
        <v>7</v>
      </c>
      <c r="B17" s="36" t="s">
        <v>11</v>
      </c>
      <c r="C17" s="115">
        <v>75</v>
      </c>
      <c r="D17" s="18">
        <f>IF(C17="No Bid","",IF(C17&lt;&gt;0,C17+'Basic Price Adjustment'!$E39,""))</f>
        <v>74.2</v>
      </c>
      <c r="E17" s="115">
        <v>79.19</v>
      </c>
      <c r="F17" s="18">
        <f>IF(E17="No Bid","",IF(E17&lt;&gt;0,E17+'Basic Price Adjustment'!$E39,""))</f>
        <v>78.39</v>
      </c>
      <c r="G17" s="115">
        <v>77.25</v>
      </c>
      <c r="H17" s="18">
        <f>IF(G17="No Bid","",IF(G17&lt;&gt;0,G17+'Basic Price Adjustment'!$E39,""))</f>
        <v>76.45</v>
      </c>
      <c r="I17" s="115"/>
      <c r="J17" s="18" t="str">
        <f>IF(I17="No Bid","",IF(I17&lt;&gt;0,I17+'Basic Price Adjustment'!$E39,""))</f>
        <v/>
      </c>
      <c r="K17" s="115">
        <v>68.45</v>
      </c>
      <c r="L17" s="18">
        <f>IF(K17="No Bid","",IF(K17&lt;&gt;0,K17+'Basic Price Adjustment'!$E39,""))</f>
        <v>67.650000000000006</v>
      </c>
      <c r="M17" s="115">
        <v>73.2</v>
      </c>
      <c r="N17" s="18">
        <f>IF(M17="No Bid","",IF(M17&lt;&gt;0,M17+'Basic Price Adjustment'!$E39,""))</f>
        <v>72.400000000000006</v>
      </c>
      <c r="O17" s="115">
        <v>73.33</v>
      </c>
      <c r="P17" s="18">
        <f>IF(O17="No Bid","",IF(O17&lt;&gt;0,O17+'Basic Price Adjustment'!$E39,""))</f>
        <v>72.53</v>
      </c>
      <c r="Q17" s="120">
        <v>86</v>
      </c>
      <c r="R17" s="18">
        <f>IF(Q17="No Bid","",IF(Q17&lt;&gt;0,Q17+'Basic Price Adjustment'!$E39,""))</f>
        <v>85.2</v>
      </c>
      <c r="S17" s="115">
        <v>99.25</v>
      </c>
      <c r="T17" s="18">
        <f>IF(S17="No Bid","",IF(S17&lt;&gt;0,S17+'Basic Price Adjustment'!$E39,""))</f>
        <v>98.45</v>
      </c>
      <c r="U17" s="115">
        <v>86</v>
      </c>
      <c r="V17" s="18">
        <f>IF(U17="No Bid","",IF(U17&lt;&gt;0,U17+'Basic Price Adjustment'!$E39,""))</f>
        <v>85.2</v>
      </c>
      <c r="W17" s="115">
        <v>113.5</v>
      </c>
      <c r="X17" s="18">
        <f>IF(W17="No Bid","",IF(W17&lt;&gt;0,W17+'Basic Price Adjustment'!$E39,""))</f>
        <v>112.7</v>
      </c>
      <c r="Y17" s="38">
        <v>82</v>
      </c>
      <c r="Z17" s="18">
        <f>IF(Y17="No Bid","",IF(Y17&lt;&gt;0,Y17+'Basic Price Adjustment'!$E39,""))</f>
        <v>81.2</v>
      </c>
      <c r="AA17" s="38">
        <v>72</v>
      </c>
      <c r="AB17" s="18">
        <f>IF(AA17="No Bid","",IF(AA17&lt;&gt;0,AA17+'Basic Price Adjustment'!$E39,""))</f>
        <v>71.2</v>
      </c>
    </row>
    <row r="18" spans="1:28" ht="20.100000000000001" customHeight="1" x14ac:dyDescent="0.2">
      <c r="A18" s="31">
        <v>8</v>
      </c>
      <c r="B18" s="31" t="s">
        <v>12</v>
      </c>
      <c r="C18" s="115">
        <v>77</v>
      </c>
      <c r="D18" s="18">
        <f>IF(C18="No Bid","",IF(C18&lt;&gt;0,C18+'Basic Price Adjustment'!$E40,""))</f>
        <v>76.05</v>
      </c>
      <c r="E18" s="115">
        <v>85.39</v>
      </c>
      <c r="F18" s="18">
        <f>IF(E18="No Bid","",IF(E18&lt;&gt;0,E18+'Basic Price Adjustment'!$E40,""))</f>
        <v>84.44</v>
      </c>
      <c r="G18" s="115">
        <v>84.56</v>
      </c>
      <c r="H18" s="18">
        <f>IF(G18="No Bid","",IF(G18&lt;&gt;0,G18+'Basic Price Adjustment'!$E40,""))</f>
        <v>83.61</v>
      </c>
      <c r="I18" s="115">
        <v>76.180000000000007</v>
      </c>
      <c r="J18" s="18">
        <f>IF(I18="No Bid","",IF(I18&lt;&gt;0,I18+'Basic Price Adjustment'!$E40,""))</f>
        <v>75.23</v>
      </c>
      <c r="K18" s="115">
        <v>77.23</v>
      </c>
      <c r="L18" s="18">
        <f>IF(K18="No Bid","",IF(K18&lt;&gt;0,K18+'Basic Price Adjustment'!$E40,""))</f>
        <v>76.28</v>
      </c>
      <c r="M18" s="115">
        <v>78.08</v>
      </c>
      <c r="N18" s="18">
        <f>IF(M18="No Bid","",IF(M18&lt;&gt;0,M18+'Basic Price Adjustment'!$E40,""))</f>
        <v>77.13</v>
      </c>
      <c r="O18" s="115">
        <v>78.08</v>
      </c>
      <c r="P18" s="18">
        <f>IF(O18="No Bid","",IF(O18&lt;&gt;0,O18+'Basic Price Adjustment'!$E40,""))</f>
        <v>77.13</v>
      </c>
      <c r="Q18" s="115">
        <v>90</v>
      </c>
      <c r="R18" s="18">
        <f>IF(Q18="No Bid","",IF(Q18&lt;&gt;0,Q18+'Basic Price Adjustment'!$E40,""))</f>
        <v>89.05</v>
      </c>
      <c r="S18" s="115">
        <v>104.5</v>
      </c>
      <c r="T18" s="18">
        <f>IF(S18="No Bid","",IF(S18&lt;&gt;0,S18+'Basic Price Adjustment'!$E40,""))</f>
        <v>103.55</v>
      </c>
      <c r="U18" s="115">
        <v>88.5</v>
      </c>
      <c r="V18" s="18">
        <f>IF(U18="No Bid","",IF(U18&lt;&gt;0,U18+'Basic Price Adjustment'!$E40,""))</f>
        <v>87.55</v>
      </c>
      <c r="W18" s="115">
        <v>119.5</v>
      </c>
      <c r="X18" s="18">
        <f>IF(W18="No Bid","",IF(W18&lt;&gt;0,W18+'Basic Price Adjustment'!$E40,""))</f>
        <v>118.55</v>
      </c>
      <c r="Y18" s="32">
        <v>84</v>
      </c>
      <c r="Z18" s="18">
        <f>IF(Y18="No Bid","",IF(Y18&lt;&gt;0,Y18+'Basic Price Adjustment'!$E40,""))</f>
        <v>83.05</v>
      </c>
      <c r="AA18" s="32">
        <v>77</v>
      </c>
      <c r="AB18" s="18">
        <f>IF(AA18="No Bid","",IF(AA18&lt;&gt;0,AA18+'Basic Price Adjustment'!$E40,""))</f>
        <v>76.05</v>
      </c>
    </row>
    <row r="19" spans="1:28" ht="20.100000000000001" customHeight="1" x14ac:dyDescent="0.2">
      <c r="A19" s="36">
        <v>9</v>
      </c>
      <c r="B19" s="36" t="s">
        <v>13</v>
      </c>
      <c r="C19" s="115">
        <v>90</v>
      </c>
      <c r="D19" s="18">
        <f>IF(C19="No Bid","",IF(C19&lt;&gt;0,C19+'Basic Price Adjustment'!$E41,""))</f>
        <v>89.06</v>
      </c>
      <c r="E19" s="115">
        <v>89.89</v>
      </c>
      <c r="F19" s="18">
        <f>IF(E19="No Bid","",IF(E19&lt;&gt;0,E19+'Basic Price Adjustment'!$E41,""))</f>
        <v>88.95</v>
      </c>
      <c r="G19" s="115">
        <v>89.03</v>
      </c>
      <c r="H19" s="18">
        <f>IF(G19="No Bid","",IF(G19&lt;&gt;0,G19+'Basic Price Adjustment'!$E41,""))</f>
        <v>88.09</v>
      </c>
      <c r="I19" s="115"/>
      <c r="J19" s="18" t="str">
        <f>IF(I19="No Bid","",IF(I19&lt;&gt;0,I19+'Basic Price Adjustment'!$E41,""))</f>
        <v/>
      </c>
      <c r="K19" s="115">
        <v>77.97</v>
      </c>
      <c r="L19" s="18">
        <f>IF(K19="No Bid","",IF(K19&lt;&gt;0,K19+'Basic Price Adjustment'!$E41,""))</f>
        <v>77.03</v>
      </c>
      <c r="M19" s="115">
        <v>82.92</v>
      </c>
      <c r="N19" s="18">
        <f>IF(M19="No Bid","",IF(M19&lt;&gt;0,M19+'Basic Price Adjustment'!$E41,""))</f>
        <v>81.98</v>
      </c>
      <c r="O19" s="115">
        <v>82.92</v>
      </c>
      <c r="P19" s="18">
        <f>IF(O19="No Bid","",IF(O19&lt;&gt;0,O19+'Basic Price Adjustment'!$E41,""))</f>
        <v>81.98</v>
      </c>
      <c r="Q19" s="120">
        <v>100</v>
      </c>
      <c r="R19" s="18">
        <f>IF(Q19="No Bid","",IF(Q19&lt;&gt;0,Q19+'Basic Price Adjustment'!$E41,""))</f>
        <v>99.06</v>
      </c>
      <c r="S19" s="115">
        <v>110</v>
      </c>
      <c r="T19" s="18">
        <f>IF(S19="No Bid","",IF(S19&lt;&gt;0,S19+'Basic Price Adjustment'!$E41,""))</f>
        <v>109.06</v>
      </c>
      <c r="U19" s="115">
        <v>102.5</v>
      </c>
      <c r="V19" s="18">
        <f>IF(U19="No Bid","",IF(U19&lt;&gt;0,U19+'Basic Price Adjustment'!$E41,""))</f>
        <v>101.56</v>
      </c>
      <c r="W19" s="115">
        <v>121.5</v>
      </c>
      <c r="X19" s="18">
        <f>IF(W19="No Bid","",IF(W19&lt;&gt;0,W19+'Basic Price Adjustment'!$E41,""))</f>
        <v>120.56</v>
      </c>
      <c r="Y19" s="38">
        <v>86</v>
      </c>
      <c r="Z19" s="18">
        <f>IF(Y19="No Bid","",IF(Y19&lt;&gt;0,Y19+'Basic Price Adjustment'!$E41,""))</f>
        <v>85.06</v>
      </c>
      <c r="AA19" s="38">
        <v>79</v>
      </c>
      <c r="AB19" s="18">
        <f>IF(AA19="No Bid","",IF(AA19&lt;&gt;0,AA19+'Basic Price Adjustment'!$E41,""))</f>
        <v>78.06</v>
      </c>
    </row>
    <row r="20" spans="1:28" ht="20.100000000000001" customHeight="1" x14ac:dyDescent="0.2">
      <c r="A20" s="31">
        <v>10</v>
      </c>
      <c r="B20" s="31" t="s">
        <v>14</v>
      </c>
      <c r="C20" s="115">
        <v>78</v>
      </c>
      <c r="D20" s="18">
        <f>IF(C20="No Bid","",IF(C20&lt;&gt;0,C20+'Basic Price Adjustment'!$E42,""))</f>
        <v>77.06</v>
      </c>
      <c r="E20" s="115">
        <v>85.39</v>
      </c>
      <c r="F20" s="18">
        <f>IF(E20="No Bid","",IF(E20&lt;&gt;0,E20+'Basic Price Adjustment'!$E42,""))</f>
        <v>84.45</v>
      </c>
      <c r="G20" s="115">
        <v>84.56</v>
      </c>
      <c r="H20" s="18">
        <f>IF(G20="No Bid","",IF(G20&lt;&gt;0,G20+'Basic Price Adjustment'!$E42,""))</f>
        <v>83.62</v>
      </c>
      <c r="I20" s="115">
        <v>75.92</v>
      </c>
      <c r="J20" s="18">
        <f>IF(I20="No Bid","",IF(I20&lt;&gt;0,I20+'Basic Price Adjustment'!$E42,""))</f>
        <v>74.98</v>
      </c>
      <c r="K20" s="115">
        <v>75.37</v>
      </c>
      <c r="L20" s="18">
        <f>IF(K20="No Bid","",IF(K20&lt;&gt;0,K20+'Basic Price Adjustment'!$E42,""))</f>
        <v>74.430000000000007</v>
      </c>
      <c r="M20" s="115">
        <v>78.08</v>
      </c>
      <c r="N20" s="18">
        <f>IF(M20="No Bid","",IF(M20&lt;&gt;0,M20+'Basic Price Adjustment'!$E42,""))</f>
        <v>77.14</v>
      </c>
      <c r="O20" s="115">
        <v>78.08</v>
      </c>
      <c r="P20" s="18">
        <f>IF(O20="No Bid","",IF(O20&lt;&gt;0,O20+'Basic Price Adjustment'!$E42,""))</f>
        <v>77.14</v>
      </c>
      <c r="Q20" s="115">
        <v>90</v>
      </c>
      <c r="R20" s="18">
        <f>IF(Q20="No Bid","",IF(Q20&lt;&gt;0,Q20+'Basic Price Adjustment'!$E42,""))</f>
        <v>89.06</v>
      </c>
      <c r="S20" s="115">
        <v>104.5</v>
      </c>
      <c r="T20" s="18">
        <f>IF(S20="No Bid","",IF(S20&lt;&gt;0,S20+'Basic Price Adjustment'!$E42,""))</f>
        <v>103.56</v>
      </c>
      <c r="U20" s="115">
        <v>88.5</v>
      </c>
      <c r="V20" s="18">
        <f>IF(U20="No Bid","",IF(U20&lt;&gt;0,U20+'Basic Price Adjustment'!$E42,""))</f>
        <v>87.56</v>
      </c>
      <c r="W20" s="115">
        <v>119.5</v>
      </c>
      <c r="X20" s="18">
        <f>IF(W20="No Bid","",IF(W20&lt;&gt;0,W20+'Basic Price Adjustment'!$E42,""))</f>
        <v>118.56</v>
      </c>
      <c r="Y20" s="32">
        <v>84</v>
      </c>
      <c r="Z20" s="18">
        <f>IF(Y20="No Bid","",IF(Y20&lt;&gt;0,Y20+'Basic Price Adjustment'!$E42,""))</f>
        <v>83.06</v>
      </c>
      <c r="AA20" s="32">
        <v>77</v>
      </c>
      <c r="AB20" s="18">
        <f>IF(AA20="No Bid","",IF(AA20&lt;&gt;0,AA20+'Basic Price Adjustment'!$E42,""))</f>
        <v>76.06</v>
      </c>
    </row>
    <row r="21" spans="1:28" ht="20.100000000000001" customHeight="1" x14ac:dyDescent="0.2">
      <c r="A21" s="36">
        <v>11</v>
      </c>
      <c r="B21" s="36" t="s">
        <v>15</v>
      </c>
      <c r="C21" s="115">
        <v>86</v>
      </c>
      <c r="D21" s="18">
        <f>IF(C21="No Bid","",IF(C21&lt;&gt;0,C21+'Basic Price Adjustment'!$E43,""))</f>
        <v>85.07</v>
      </c>
      <c r="E21" s="115">
        <v>89.25</v>
      </c>
      <c r="F21" s="18">
        <f>IF(E21="No Bid","",IF(E21&lt;&gt;0,E21+'Basic Price Adjustment'!$E43,""))</f>
        <v>88.32</v>
      </c>
      <c r="G21" s="115">
        <v>88.83</v>
      </c>
      <c r="H21" s="18">
        <f>IF(G21="No Bid","",IF(G21&lt;&gt;0,G21+'Basic Price Adjustment'!$E43,""))</f>
        <v>87.899999999999991</v>
      </c>
      <c r="I21" s="115">
        <v>84.55</v>
      </c>
      <c r="J21" s="18">
        <f>IF(I21="No Bid","",IF(I21&lt;&gt;0,I21+'Basic Price Adjustment'!$E43,""))</f>
        <v>83.61999999999999</v>
      </c>
      <c r="K21" s="115">
        <v>77.97</v>
      </c>
      <c r="L21" s="18">
        <f>IF(K21="No Bid","",IF(K21&lt;&gt;0,K21+'Basic Price Adjustment'!$E43,""))</f>
        <v>77.039999999999992</v>
      </c>
      <c r="M21" s="115">
        <v>83.06</v>
      </c>
      <c r="N21" s="18">
        <f>IF(M21="No Bid","",IF(M21&lt;&gt;0,M21+'Basic Price Adjustment'!$E43,""))</f>
        <v>82.13</v>
      </c>
      <c r="O21" s="115">
        <v>83.06</v>
      </c>
      <c r="P21" s="18">
        <f>IF(O21="No Bid","",IF(O21&lt;&gt;0,O21+'Basic Price Adjustment'!$E43,""))</f>
        <v>82.13</v>
      </c>
      <c r="Q21" s="120">
        <v>95</v>
      </c>
      <c r="R21" s="18">
        <f>IF(Q21="No Bid","",IF(Q21&lt;&gt;0,Q21+'Basic Price Adjustment'!$E43,""))</f>
        <v>94.07</v>
      </c>
      <c r="S21" s="115">
        <v>107</v>
      </c>
      <c r="T21" s="18">
        <f>IF(S21="No Bid","",IF(S21&lt;&gt;0,S21+'Basic Price Adjustment'!$E43,""))</f>
        <v>106.07</v>
      </c>
      <c r="U21" s="115">
        <v>101.5</v>
      </c>
      <c r="V21" s="18">
        <f>IF(U21="No Bid","",IF(U21&lt;&gt;0,U21+'Basic Price Adjustment'!$E43,""))</f>
        <v>100.57</v>
      </c>
      <c r="W21" s="115">
        <v>120.5</v>
      </c>
      <c r="X21" s="18">
        <f>IF(W21="No Bid","",IF(W21&lt;&gt;0,W21+'Basic Price Adjustment'!$E43,""))</f>
        <v>119.57</v>
      </c>
      <c r="Y21" s="38">
        <v>102.5</v>
      </c>
      <c r="Z21" s="18">
        <f>IF(Y21="No Bid","",IF(Y21&lt;&gt;0,Y21+'Basic Price Adjustment'!$E43,""))</f>
        <v>101.57</v>
      </c>
      <c r="AA21" s="38">
        <v>95.5</v>
      </c>
      <c r="AB21" s="18">
        <f>IF(AA21="No Bid","",IF(AA21&lt;&gt;0,AA21+'Basic Price Adjustment'!$E43,""))</f>
        <v>94.57</v>
      </c>
    </row>
    <row r="22" spans="1:28" ht="20.100000000000001" customHeight="1" x14ac:dyDescent="0.2">
      <c r="A22" s="31">
        <v>12</v>
      </c>
      <c r="B22" s="31" t="s">
        <v>16</v>
      </c>
      <c r="C22" s="115"/>
      <c r="D22" s="18" t="str">
        <f>IF(C22="No Bid","",IF(C22&lt;&gt;0,C22+'Basic Price Adjustment'!$E44,""))</f>
        <v/>
      </c>
      <c r="E22" s="115">
        <v>110</v>
      </c>
      <c r="F22" s="18">
        <f>IF(E22="No Bid","",IF(E22&lt;&gt;0,E22+'Basic Price Adjustment'!$E44,""))</f>
        <v>108.91</v>
      </c>
      <c r="G22" s="115">
        <v>110</v>
      </c>
      <c r="H22" s="18">
        <f>IF(G22="No Bid","",IF(G22&lt;&gt;0,G22+'Basic Price Adjustment'!$E44,""))</f>
        <v>108.91</v>
      </c>
      <c r="I22" s="115"/>
      <c r="J22" s="18" t="str">
        <f>IF(I22="No Bid","",IF(I22&lt;&gt;0,I22+'Basic Price Adjustment'!$E44,""))</f>
        <v/>
      </c>
      <c r="K22" s="115">
        <v>86</v>
      </c>
      <c r="L22" s="18">
        <f>IF(K22="No Bid","",IF(K22&lt;&gt;0,K22+'Basic Price Adjustment'!$E44,""))</f>
        <v>84.91</v>
      </c>
      <c r="M22" s="115">
        <v>97.95</v>
      </c>
      <c r="N22" s="18">
        <f>IF(M22="No Bid","",IF(M22&lt;&gt;0,M22+'Basic Price Adjustment'!$E44,""))</f>
        <v>96.86</v>
      </c>
      <c r="O22" s="115">
        <v>104.95</v>
      </c>
      <c r="P22" s="18">
        <f>IF(O22="No Bid","",IF(O22&lt;&gt;0,O22+'Basic Price Adjustment'!$E44,""))</f>
        <v>103.86</v>
      </c>
      <c r="Q22" s="115"/>
      <c r="R22" s="18" t="str">
        <f>IF(Q22="No Bid","",IF(Q22&lt;&gt;0,Q22+'Basic Price Adjustment'!$E44,""))</f>
        <v/>
      </c>
      <c r="S22" s="115"/>
      <c r="T22" s="18" t="str">
        <f>IF(S22="No Bid","",IF(S22&lt;&gt;0,S22+'Basic Price Adjustment'!$E44,""))</f>
        <v/>
      </c>
      <c r="U22" s="115"/>
      <c r="V22" s="18" t="str">
        <f>IF(U22="No Bid","",IF(U22&lt;&gt;0,U22+'Basic Price Adjustment'!$E44,""))</f>
        <v/>
      </c>
      <c r="W22" s="115"/>
      <c r="X22" s="18" t="str">
        <f>IF(W22="No Bid","",IF(W22&lt;&gt;0,W22+'Basic Price Adjustment'!$E44,""))</f>
        <v/>
      </c>
      <c r="Y22" s="32">
        <v>117.75</v>
      </c>
      <c r="Z22" s="18">
        <f>IF(Y22="No Bid","",IF(Y22&lt;&gt;0,Y22+'Basic Price Adjustment'!$E44,""))</f>
        <v>116.66</v>
      </c>
      <c r="AA22" s="32">
        <v>100.5</v>
      </c>
      <c r="AB22" s="18">
        <f>IF(AA22="No Bid","",IF(AA22&lt;&gt;0,AA22+'Basic Price Adjustment'!$E44,""))</f>
        <v>99.41</v>
      </c>
    </row>
    <row r="23" spans="1:28" ht="20.100000000000001" customHeight="1" x14ac:dyDescent="0.2">
      <c r="A23" s="36">
        <v>13</v>
      </c>
      <c r="B23" s="36" t="s">
        <v>17</v>
      </c>
      <c r="C23" s="115"/>
      <c r="D23" s="18" t="str">
        <f>IF(C23="No Bid","",IF(C23&lt;&gt;0,C23+'Basic Price Adjustment'!$E45,""))</f>
        <v/>
      </c>
      <c r="E23" s="115">
        <v>110</v>
      </c>
      <c r="F23" s="18">
        <f>IF(E23="No Bid","",IF(E23&lt;&gt;0,E23+'Basic Price Adjustment'!$E45,""))</f>
        <v>108.95</v>
      </c>
      <c r="G23" s="115">
        <v>110</v>
      </c>
      <c r="H23" s="18">
        <f>IF(G23="No Bid","",IF(G23&lt;&gt;0,G23+'Basic Price Adjustment'!$E45,""))</f>
        <v>108.95</v>
      </c>
      <c r="I23" s="115"/>
      <c r="J23" s="18" t="str">
        <f>IF(I23="No Bid","",IF(I23&lt;&gt;0,I23+'Basic Price Adjustment'!$E45,""))</f>
        <v/>
      </c>
      <c r="K23" s="115">
        <v>87.6</v>
      </c>
      <c r="L23" s="18">
        <f>IF(K23="No Bid","",IF(K23&lt;&gt;0,K23+'Basic Price Adjustment'!$E45,""))</f>
        <v>86.55</v>
      </c>
      <c r="M23" s="115">
        <v>100.45</v>
      </c>
      <c r="N23" s="18">
        <f>IF(M23="No Bid","",IF(M23&lt;&gt;0,M23+'Basic Price Adjustment'!$E45,""))</f>
        <v>99.4</v>
      </c>
      <c r="O23" s="115">
        <v>107.59</v>
      </c>
      <c r="P23" s="18">
        <f>IF(O23="No Bid","",IF(O23&lt;&gt;0,O23+'Basic Price Adjustment'!$E45,""))</f>
        <v>106.54</v>
      </c>
      <c r="Q23" s="120"/>
      <c r="R23" s="18" t="str">
        <f>IF(Q23="No Bid","",IF(Q23&lt;&gt;0,Q23+'Basic Price Adjustment'!$E45,""))</f>
        <v/>
      </c>
      <c r="S23" s="115"/>
      <c r="T23" s="18" t="str">
        <f>IF(S23="No Bid","",IF(S23&lt;&gt;0,S23+'Basic Price Adjustment'!$E45,""))</f>
        <v/>
      </c>
      <c r="U23" s="115"/>
      <c r="V23" s="18" t="str">
        <f>IF(U23="No Bid","",IF(U23&lt;&gt;0,U23+'Basic Price Adjustment'!$E45,""))</f>
        <v/>
      </c>
      <c r="W23" s="115"/>
      <c r="X23" s="18" t="str">
        <f>IF(W23="No Bid","",IF(W23&lt;&gt;0,W23+'Basic Price Adjustment'!$E45,""))</f>
        <v/>
      </c>
      <c r="Y23" s="38">
        <v>130</v>
      </c>
      <c r="Z23" s="18">
        <f>IF(Y23="No Bid","",IF(Y23&lt;&gt;0,Y23+'Basic Price Adjustment'!$E45,""))</f>
        <v>128.94999999999999</v>
      </c>
      <c r="AA23" s="38">
        <v>122</v>
      </c>
      <c r="AB23" s="18">
        <f>IF(AA23="No Bid","",IF(AA23&lt;&gt;0,AA23+'Basic Price Adjustment'!$E45,""))</f>
        <v>120.95</v>
      </c>
    </row>
    <row r="24" spans="1:28" ht="20.100000000000001" customHeight="1" x14ac:dyDescent="0.2">
      <c r="A24" s="31">
        <v>14</v>
      </c>
      <c r="B24" s="31" t="s">
        <v>18</v>
      </c>
      <c r="C24" s="115"/>
      <c r="D24" s="18" t="str">
        <f>IF(C24="No Bid","",IF(C24&lt;&gt;0,C24+'Basic Price Adjustment'!$E46,""))</f>
        <v/>
      </c>
      <c r="E24" s="115">
        <v>105</v>
      </c>
      <c r="F24" s="18">
        <f>IF(E24="No Bid","",IF(E24&lt;&gt;0,E24+'Basic Price Adjustment'!$E46,""))</f>
        <v>103.94</v>
      </c>
      <c r="G24" s="115">
        <v>105</v>
      </c>
      <c r="H24" s="18">
        <f>IF(G24="No Bid","",IF(G24&lt;&gt;0,G24+'Basic Price Adjustment'!$E46,""))</f>
        <v>103.94</v>
      </c>
      <c r="I24" s="115"/>
      <c r="J24" s="18" t="str">
        <f>IF(I24="No Bid","",IF(I24&lt;&gt;0,I24+'Basic Price Adjustment'!$E46,""))</f>
        <v/>
      </c>
      <c r="K24" s="115">
        <v>87.63</v>
      </c>
      <c r="L24" s="18">
        <f>IF(K24="No Bid","",IF(K24&lt;&gt;0,K24+'Basic Price Adjustment'!$E46,""))</f>
        <v>86.57</v>
      </c>
      <c r="M24" s="115">
        <v>94.46</v>
      </c>
      <c r="N24" s="18">
        <f>IF(M24="No Bid","",IF(M24&lt;&gt;0,M24+'Basic Price Adjustment'!$E46,""))</f>
        <v>93.399999999999991</v>
      </c>
      <c r="O24" s="115">
        <v>103.17</v>
      </c>
      <c r="P24" s="18">
        <f>IF(O24="No Bid","",IF(O24&lt;&gt;0,O24+'Basic Price Adjustment'!$E46,""))</f>
        <v>102.11</v>
      </c>
      <c r="Q24" s="115">
        <v>98</v>
      </c>
      <c r="R24" s="18">
        <f>IF(Q24="No Bid","",IF(Q24&lt;&gt;0,Q24+'Basic Price Adjustment'!$E46,""))</f>
        <v>96.94</v>
      </c>
      <c r="S24" s="115">
        <v>117</v>
      </c>
      <c r="T24" s="18">
        <f>IF(S24="No Bid","",IF(S24&lt;&gt;0,S24+'Basic Price Adjustment'!$E46,""))</f>
        <v>115.94</v>
      </c>
      <c r="U24" s="115"/>
      <c r="V24" s="18" t="str">
        <f>IF(U24="No Bid","",IF(U24&lt;&gt;0,U24+'Basic Price Adjustment'!$E46,""))</f>
        <v/>
      </c>
      <c r="W24" s="115"/>
      <c r="X24" s="18" t="str">
        <f>IF(W24="No Bid","",IF(W24&lt;&gt;0,W24+'Basic Price Adjustment'!$E46,""))</f>
        <v/>
      </c>
      <c r="Y24" s="32">
        <v>114.75</v>
      </c>
      <c r="Z24" s="18">
        <f>IF(Y24="No Bid","",IF(Y24&lt;&gt;0,Y24+'Basic Price Adjustment'!$E46,""))</f>
        <v>113.69</v>
      </c>
      <c r="AA24" s="32">
        <v>98.5</v>
      </c>
      <c r="AB24" s="18">
        <f>IF(AA24="No Bid","",IF(AA24&lt;&gt;0,AA24+'Basic Price Adjustment'!$E46,""))</f>
        <v>97.44</v>
      </c>
    </row>
    <row r="25" spans="1:28" ht="20.100000000000001" customHeight="1" x14ac:dyDescent="0.2">
      <c r="A25" s="36">
        <v>15</v>
      </c>
      <c r="B25" s="36" t="s">
        <v>19</v>
      </c>
      <c r="C25" s="115"/>
      <c r="D25" s="18" t="str">
        <f>IF(C25="No Bid","",IF(C25&lt;&gt;0,C25+'Basic Price Adjustment'!$E47,""))</f>
        <v/>
      </c>
      <c r="E25" s="115">
        <v>110</v>
      </c>
      <c r="F25" s="18">
        <f>IF(E25="No Bid","",IF(E25&lt;&gt;0,E25+'Basic Price Adjustment'!$E47,""))</f>
        <v>108.92</v>
      </c>
      <c r="G25" s="115">
        <v>110</v>
      </c>
      <c r="H25" s="18">
        <f>IF(G25="No Bid","",IF(G25&lt;&gt;0,G25+'Basic Price Adjustment'!$E47,""))</f>
        <v>108.92</v>
      </c>
      <c r="I25" s="115"/>
      <c r="J25" s="18" t="str">
        <f>IF(I25="No Bid","",IF(I25&lt;&gt;0,I25+'Basic Price Adjustment'!$E47,""))</f>
        <v/>
      </c>
      <c r="K25" s="115">
        <v>91.28</v>
      </c>
      <c r="L25" s="18">
        <f>IF(K25="No Bid","",IF(K25&lt;&gt;0,K25+'Basic Price Adjustment'!$E47,""))</f>
        <v>90.2</v>
      </c>
      <c r="M25" s="115">
        <v>97.68</v>
      </c>
      <c r="N25" s="18">
        <f>IF(M25="No Bid","",IF(M25&lt;&gt;0,M25+'Basic Price Adjustment'!$E47,""))</f>
        <v>96.600000000000009</v>
      </c>
      <c r="O25" s="115">
        <v>104.2</v>
      </c>
      <c r="P25" s="18">
        <f>IF(O25="No Bid","",IF(O25&lt;&gt;0,O25+'Basic Price Adjustment'!$E47,""))</f>
        <v>103.12</v>
      </c>
      <c r="Q25" s="120"/>
      <c r="R25" s="18" t="str">
        <f>IF(Q25="No Bid","",IF(Q25&lt;&gt;0,Q25+'Basic Price Adjustment'!$E47,""))</f>
        <v/>
      </c>
      <c r="S25" s="115"/>
      <c r="T25" s="18" t="str">
        <f>IF(S25="No Bid","",IF(S25&lt;&gt;0,S25+'Basic Price Adjustment'!$E47,""))</f>
        <v/>
      </c>
      <c r="U25" s="115"/>
      <c r="V25" s="18" t="str">
        <f>IF(U25="No Bid","",IF(U25&lt;&gt;0,U25+'Basic Price Adjustment'!$E47,""))</f>
        <v/>
      </c>
      <c r="W25" s="115"/>
      <c r="X25" s="18" t="str">
        <f>IF(W25="No Bid","",IF(W25&lt;&gt;0,W25+'Basic Price Adjustment'!$E47,""))</f>
        <v/>
      </c>
      <c r="Y25" s="38">
        <v>126.5</v>
      </c>
      <c r="Z25" s="18">
        <f>IF(Y25="No Bid","",IF(Y25&lt;&gt;0,Y25+'Basic Price Adjustment'!$E47,""))</f>
        <v>125.42</v>
      </c>
      <c r="AA25" s="38">
        <v>121</v>
      </c>
      <c r="AB25" s="18">
        <f>IF(AA25="No Bid","",IF(AA25&lt;&gt;0,AA25+'Basic Price Adjustment'!$E47,""))</f>
        <v>119.92</v>
      </c>
    </row>
    <row r="26" spans="1:28" ht="20.100000000000001" customHeight="1" x14ac:dyDescent="0.2">
      <c r="A26" s="31">
        <v>16</v>
      </c>
      <c r="B26" s="31" t="s">
        <v>158</v>
      </c>
      <c r="C26" s="115"/>
      <c r="D26" s="18" t="str">
        <f>IF(C26="No Bid","",IF(C26&lt;&gt;0,C26+'Basic Price Adjustment'!$E48,""))</f>
        <v/>
      </c>
      <c r="E26" s="115">
        <v>89.11</v>
      </c>
      <c r="F26" s="18">
        <f>IF(E26="No Bid","",IF(E26&lt;&gt;0,E26+'Basic Price Adjustment'!$E48,""))</f>
        <v>88.22</v>
      </c>
      <c r="G26" s="115">
        <v>89.11</v>
      </c>
      <c r="H26" s="18">
        <f>IF(G26="No Bid","",IF(G26&lt;&gt;0,G26+'Basic Price Adjustment'!$E48,""))</f>
        <v>88.22</v>
      </c>
      <c r="I26" s="115"/>
      <c r="J26" s="18" t="str">
        <f>IF(I26="No Bid","",IF(I26&lt;&gt;0,I26+'Basic Price Adjustment'!$E48,""))</f>
        <v/>
      </c>
      <c r="K26" s="115">
        <v>77.510000000000005</v>
      </c>
      <c r="L26" s="18">
        <f>IF(K26="No Bid","",IF(K26&lt;&gt;0,K26+'Basic Price Adjustment'!$E48,""))</f>
        <v>76.62</v>
      </c>
      <c r="M26" s="115">
        <v>83.71</v>
      </c>
      <c r="N26" s="18">
        <f>IF(M26="No Bid","",IF(M26&lt;&gt;0,M26+'Basic Price Adjustment'!$E48,""))</f>
        <v>82.82</v>
      </c>
      <c r="O26" s="115">
        <v>87.08</v>
      </c>
      <c r="P26" s="18">
        <f>IF(O26="No Bid","",IF(O26&lt;&gt;0,O26+'Basic Price Adjustment'!$E48,""))</f>
        <v>86.19</v>
      </c>
      <c r="Q26" s="115">
        <v>92</v>
      </c>
      <c r="R26" s="18">
        <f>IF(Q26="No Bid","",IF(Q26&lt;&gt;0,Q26+'Basic Price Adjustment'!$E48,""))</f>
        <v>91.11</v>
      </c>
      <c r="S26" s="115">
        <v>104</v>
      </c>
      <c r="T26" s="18">
        <f>IF(S26="No Bid","",IF(S26&lt;&gt;0,S26+'Basic Price Adjustment'!$E48,""))</f>
        <v>103.11</v>
      </c>
      <c r="U26" s="115">
        <v>100.5</v>
      </c>
      <c r="V26" s="18">
        <f>IF(U26="No Bid","",IF(U26&lt;&gt;0,U26+'Basic Price Adjustment'!$E48,""))</f>
        <v>99.61</v>
      </c>
      <c r="W26" s="115">
        <v>118.5</v>
      </c>
      <c r="X26" s="18">
        <f>IF(W26="No Bid","",IF(W26&lt;&gt;0,W26+'Basic Price Adjustment'!$E48,""))</f>
        <v>117.61</v>
      </c>
      <c r="Y26" s="32">
        <v>83.25</v>
      </c>
      <c r="Z26" s="18">
        <f>IF(Y26="No Bid","",IF(Y26&lt;&gt;0,Y26+'Basic Price Adjustment'!$E48,""))</f>
        <v>82.36</v>
      </c>
      <c r="AA26" s="32">
        <v>76.25</v>
      </c>
      <c r="AB26" s="18">
        <f>IF(AA26="No Bid","",IF(AA26&lt;&gt;0,AA26+'Basic Price Adjustment'!$E48,""))</f>
        <v>75.36</v>
      </c>
    </row>
    <row r="27" spans="1:28" ht="20.100000000000001" customHeight="1" x14ac:dyDescent="0.2">
      <c r="A27" s="36">
        <v>17</v>
      </c>
      <c r="B27" s="36" t="s">
        <v>159</v>
      </c>
      <c r="C27" s="115"/>
      <c r="D27" s="18" t="str">
        <f>IF(C27="No Bid","",IF(C27&lt;&gt;0,C27+'Basic Price Adjustment'!$E49,""))</f>
        <v/>
      </c>
      <c r="E27" s="115">
        <v>89.11</v>
      </c>
      <c r="F27" s="18">
        <f>IF(E27="No Bid","",IF(E27&lt;&gt;0,E27+'Basic Price Adjustment'!$E49,""))</f>
        <v>88.22</v>
      </c>
      <c r="G27" s="115">
        <v>89.11</v>
      </c>
      <c r="H27" s="18">
        <f>IF(G27="No Bid","",IF(G27&lt;&gt;0,G27+'Basic Price Adjustment'!$E49,""))</f>
        <v>88.22</v>
      </c>
      <c r="I27" s="115"/>
      <c r="J27" s="18" t="str">
        <f>IF(I27="No Bid","",IF(I27&lt;&gt;0,I27+'Basic Price Adjustment'!$E49,""))</f>
        <v/>
      </c>
      <c r="K27" s="115">
        <v>80.84</v>
      </c>
      <c r="L27" s="18">
        <f>IF(K27="No Bid","",IF(K27&lt;&gt;0,K27+'Basic Price Adjustment'!$E49,""))</f>
        <v>79.95</v>
      </c>
      <c r="M27" s="115">
        <v>86.38</v>
      </c>
      <c r="N27" s="18">
        <f>IF(M27="No Bid","",IF(M27&lt;&gt;0,M27+'Basic Price Adjustment'!$E49,""))</f>
        <v>85.49</v>
      </c>
      <c r="O27" s="115">
        <v>89.67</v>
      </c>
      <c r="P27" s="18">
        <f>IF(O27="No Bid","",IF(O27&lt;&gt;0,O27+'Basic Price Adjustment'!$E49,""))</f>
        <v>88.78</v>
      </c>
      <c r="Q27" s="120">
        <v>100</v>
      </c>
      <c r="R27" s="18">
        <f>IF(Q27="No Bid","",IF(Q27&lt;&gt;0,Q27+'Basic Price Adjustment'!$E49,""))</f>
        <v>99.11</v>
      </c>
      <c r="S27" s="115">
        <v>104</v>
      </c>
      <c r="T27" s="18">
        <f>IF(S27="No Bid","",IF(S27&lt;&gt;0,S27+'Basic Price Adjustment'!$E49,""))</f>
        <v>103.11</v>
      </c>
      <c r="U27" s="115">
        <v>100.5</v>
      </c>
      <c r="V27" s="18">
        <f>IF(U27="No Bid","",IF(U27&lt;&gt;0,U27+'Basic Price Adjustment'!$E49,""))</f>
        <v>99.61</v>
      </c>
      <c r="W27" s="115">
        <v>118.5</v>
      </c>
      <c r="X27" s="18">
        <f>IF(W27="No Bid","",IF(W27&lt;&gt;0,W27+'Basic Price Adjustment'!$E49,""))</f>
        <v>117.61</v>
      </c>
      <c r="Y27" s="38">
        <v>104</v>
      </c>
      <c r="Z27" s="18">
        <f>IF(Y27="No Bid","",IF(Y27&lt;&gt;0,Y27+'Basic Price Adjustment'!$E49,""))</f>
        <v>103.11</v>
      </c>
      <c r="AA27" s="38">
        <v>99</v>
      </c>
      <c r="AB27" s="18">
        <f>IF(AA27="No Bid","",IF(AA27&lt;&gt;0,AA27+'Basic Price Adjustment'!$E49,""))</f>
        <v>98.11</v>
      </c>
    </row>
    <row r="28" spans="1:28" ht="20.100000000000001" customHeight="1" thickBot="1" x14ac:dyDescent="0.25">
      <c r="A28" s="35">
        <v>18</v>
      </c>
      <c r="B28" s="35" t="s">
        <v>50</v>
      </c>
      <c r="C28" s="115">
        <v>78</v>
      </c>
      <c r="D28" s="18">
        <f>IF(C28="No Bid","",IF(C28&lt;&gt;0,C28+'Basic Price Adjustment'!$E50,""))</f>
        <v>77.099999999999994</v>
      </c>
      <c r="E28" s="115">
        <v>85.39</v>
      </c>
      <c r="F28" s="18">
        <f>IF(E28="No Bid","",IF(E28&lt;&gt;0,E28+'Basic Price Adjustment'!$E50,""))</f>
        <v>84.49</v>
      </c>
      <c r="G28" s="115">
        <v>84.56</v>
      </c>
      <c r="H28" s="18">
        <f>IF(G28="No Bid","",IF(G28&lt;&gt;0,G28+'Basic Price Adjustment'!$E50,""))</f>
        <v>83.66</v>
      </c>
      <c r="I28" s="115">
        <v>75.92</v>
      </c>
      <c r="J28" s="18">
        <f>IF(I28="No Bid","",IF(I28&lt;&gt;0,I28+'Basic Price Adjustment'!$E50,""))</f>
        <v>75.02</v>
      </c>
      <c r="K28" s="115">
        <v>77.08</v>
      </c>
      <c r="L28" s="18">
        <f>IF(K28="No Bid","",IF(K28&lt;&gt;0,K28+'Basic Price Adjustment'!$E50,""))</f>
        <v>76.179999999999993</v>
      </c>
      <c r="M28" s="115">
        <v>77.739999999999995</v>
      </c>
      <c r="N28" s="18">
        <f>IF(M28="No Bid","",IF(M28&lt;&gt;0,M28+'Basic Price Adjustment'!$E50,""))</f>
        <v>76.839999999999989</v>
      </c>
      <c r="O28" s="115">
        <v>79.64</v>
      </c>
      <c r="P28" s="18">
        <f>IF(O28="No Bid","",IF(O28&lt;&gt;0,O28+'Basic Price Adjustment'!$E50,""))</f>
        <v>78.739999999999995</v>
      </c>
      <c r="Q28" s="115">
        <v>90</v>
      </c>
      <c r="R28" s="18">
        <f>IF(Q28="No Bid","",IF(Q28&lt;&gt;0,Q28+'Basic Price Adjustment'!$E50,""))</f>
        <v>89.1</v>
      </c>
      <c r="S28" s="115">
        <v>104.5</v>
      </c>
      <c r="T28" s="18">
        <f>IF(S28="No Bid","",IF(S28&lt;&gt;0,S28+'Basic Price Adjustment'!$E50,""))</f>
        <v>103.6</v>
      </c>
      <c r="U28" s="115">
        <v>88.5</v>
      </c>
      <c r="V28" s="18">
        <f>IF(U28="No Bid","",IF(U28&lt;&gt;0,U28+'Basic Price Adjustment'!$E50,""))</f>
        <v>87.6</v>
      </c>
      <c r="W28" s="115">
        <v>119.5</v>
      </c>
      <c r="X28" s="18">
        <f>IF(W28="No Bid","",IF(W28&lt;&gt;0,W28+'Basic Price Adjustment'!$E50,""))</f>
        <v>118.6</v>
      </c>
      <c r="Y28" s="33">
        <v>84</v>
      </c>
      <c r="Z28" s="18">
        <f>IF(Y28="No Bid","",IF(Y28&lt;&gt;0,Y28+'Basic Price Adjustment'!$E50,""))</f>
        <v>83.1</v>
      </c>
      <c r="AA28" s="33">
        <v>77</v>
      </c>
      <c r="AB28" s="18">
        <f>IF(AA28="No Bid","",IF(AA28&lt;&gt;0,AA28+'Basic Price Adjustment'!$E50,""))</f>
        <v>76.099999999999994</v>
      </c>
    </row>
  </sheetData>
  <mergeCells count="77">
    <mergeCell ref="K3:P3"/>
    <mergeCell ref="K4:P4"/>
    <mergeCell ref="M5:N5"/>
    <mergeCell ref="K5:L5"/>
    <mergeCell ref="O5:P5"/>
    <mergeCell ref="A8:A9"/>
    <mergeCell ref="A3:A5"/>
    <mergeCell ref="I3:J3"/>
    <mergeCell ref="I4:J4"/>
    <mergeCell ref="I5:J5"/>
    <mergeCell ref="G8:H8"/>
    <mergeCell ref="E9:F9"/>
    <mergeCell ref="G9:H9"/>
    <mergeCell ref="G5:H5"/>
    <mergeCell ref="E5:F5"/>
    <mergeCell ref="C3:D3"/>
    <mergeCell ref="C5:D5"/>
    <mergeCell ref="C4:D4"/>
    <mergeCell ref="C8:D8"/>
    <mergeCell ref="E3:H3"/>
    <mergeCell ref="E4:H4"/>
    <mergeCell ref="S9:T9"/>
    <mergeCell ref="Y9:Z9"/>
    <mergeCell ref="U9:V9"/>
    <mergeCell ref="AA9:AB9"/>
    <mergeCell ref="AA5:AB5"/>
    <mergeCell ref="S8:T8"/>
    <mergeCell ref="U5:V5"/>
    <mergeCell ref="S5:T5"/>
    <mergeCell ref="Y5:Z5"/>
    <mergeCell ref="Y8:Z8"/>
    <mergeCell ref="U8:V8"/>
    <mergeCell ref="AA8:AB8"/>
    <mergeCell ref="S6:T6"/>
    <mergeCell ref="S7:T7"/>
    <mergeCell ref="U6:V6"/>
    <mergeCell ref="U7:V7"/>
    <mergeCell ref="K8:L8"/>
    <mergeCell ref="M8:N8"/>
    <mergeCell ref="O8:P8"/>
    <mergeCell ref="K9:L9"/>
    <mergeCell ref="C9:D9"/>
    <mergeCell ref="I8:J8"/>
    <mergeCell ref="M9:N9"/>
    <mergeCell ref="O9:P9"/>
    <mergeCell ref="E8:F8"/>
    <mergeCell ref="I9:J9"/>
    <mergeCell ref="Q3:R3"/>
    <mergeCell ref="Q4:R4"/>
    <mergeCell ref="Q5:R5"/>
    <mergeCell ref="Q6:R6"/>
    <mergeCell ref="Q7:R7"/>
    <mergeCell ref="C6:D6"/>
    <mergeCell ref="C7:D7"/>
    <mergeCell ref="E6:F6"/>
    <mergeCell ref="E7:F7"/>
    <mergeCell ref="G6:H6"/>
    <mergeCell ref="G7:H7"/>
    <mergeCell ref="I6:J6"/>
    <mergeCell ref="I7:J7"/>
    <mergeCell ref="O6:P6"/>
    <mergeCell ref="O7:P7"/>
    <mergeCell ref="M6:N6"/>
    <mergeCell ref="M7:N7"/>
    <mergeCell ref="K6:L6"/>
    <mergeCell ref="K7:L7"/>
    <mergeCell ref="W8:X8"/>
    <mergeCell ref="W9:X9"/>
    <mergeCell ref="W5:X5"/>
    <mergeCell ref="W6:X6"/>
    <mergeCell ref="W7:X7"/>
    <mergeCell ref="Q2:R2"/>
    <mergeCell ref="C2:D2"/>
    <mergeCell ref="E2:H2"/>
    <mergeCell ref="K2:P2"/>
    <mergeCell ref="S2:X2"/>
    <mergeCell ref="I2:J2"/>
  </mergeCells>
  <conditionalFormatting sqref="B6:B7">
    <cfRule type="duplicateValues" dxfId="228" priority="226"/>
  </conditionalFormatting>
  <conditionalFormatting sqref="C2">
    <cfRule type="duplicateValues" dxfId="227" priority="5"/>
  </conditionalFormatting>
  <conditionalFormatting sqref="C6:C7">
    <cfRule type="duplicateValues" dxfId="226" priority="206"/>
  </conditionalFormatting>
  <conditionalFormatting sqref="C11">
    <cfRule type="duplicateValues" dxfId="225" priority="225"/>
  </conditionalFormatting>
  <conditionalFormatting sqref="C11:C28">
    <cfRule type="duplicateValues" dxfId="224" priority="207"/>
  </conditionalFormatting>
  <conditionalFormatting sqref="C12">
    <cfRule type="duplicateValues" dxfId="223" priority="224"/>
  </conditionalFormatting>
  <conditionalFormatting sqref="C13">
    <cfRule type="duplicateValues" dxfId="222" priority="223"/>
  </conditionalFormatting>
  <conditionalFormatting sqref="C14">
    <cfRule type="duplicateValues" dxfId="221" priority="222"/>
  </conditionalFormatting>
  <conditionalFormatting sqref="C15">
    <cfRule type="duplicateValues" dxfId="220" priority="221"/>
  </conditionalFormatting>
  <conditionalFormatting sqref="C16">
    <cfRule type="duplicateValues" dxfId="219" priority="220"/>
  </conditionalFormatting>
  <conditionalFormatting sqref="C17">
    <cfRule type="duplicateValues" dxfId="218" priority="219"/>
  </conditionalFormatting>
  <conditionalFormatting sqref="C18">
    <cfRule type="duplicateValues" dxfId="217" priority="218"/>
  </conditionalFormatting>
  <conditionalFormatting sqref="C19">
    <cfRule type="duplicateValues" dxfId="216" priority="217"/>
  </conditionalFormatting>
  <conditionalFormatting sqref="C20">
    <cfRule type="duplicateValues" dxfId="215" priority="216"/>
  </conditionalFormatting>
  <conditionalFormatting sqref="C21">
    <cfRule type="duplicateValues" dxfId="214" priority="215"/>
  </conditionalFormatting>
  <conditionalFormatting sqref="C22">
    <cfRule type="duplicateValues" dxfId="213" priority="214"/>
  </conditionalFormatting>
  <conditionalFormatting sqref="C23">
    <cfRule type="duplicateValues" dxfId="212" priority="213"/>
  </conditionalFormatting>
  <conditionalFormatting sqref="C24">
    <cfRule type="duplicateValues" dxfId="211" priority="212"/>
  </conditionalFormatting>
  <conditionalFormatting sqref="C25">
    <cfRule type="duplicateValues" dxfId="210" priority="211"/>
  </conditionalFormatting>
  <conditionalFormatting sqref="C26">
    <cfRule type="duplicateValues" dxfId="209" priority="210"/>
  </conditionalFormatting>
  <conditionalFormatting sqref="C27">
    <cfRule type="duplicateValues" dxfId="208" priority="209"/>
  </conditionalFormatting>
  <conditionalFormatting sqref="C28">
    <cfRule type="duplicateValues" dxfId="207" priority="208"/>
  </conditionalFormatting>
  <conditionalFormatting sqref="E2">
    <cfRule type="duplicateValues" dxfId="206" priority="4"/>
  </conditionalFormatting>
  <conditionalFormatting sqref="E6:E7">
    <cfRule type="duplicateValues" dxfId="205" priority="205"/>
  </conditionalFormatting>
  <conditionalFormatting sqref="E11">
    <cfRule type="duplicateValues" dxfId="204" priority="204"/>
  </conditionalFormatting>
  <conditionalFormatting sqref="E11:E28">
    <cfRule type="duplicateValues" dxfId="203" priority="186"/>
  </conditionalFormatting>
  <conditionalFormatting sqref="E12">
    <cfRule type="duplicateValues" dxfId="202" priority="203"/>
  </conditionalFormatting>
  <conditionalFormatting sqref="E13">
    <cfRule type="duplicateValues" dxfId="201" priority="202"/>
  </conditionalFormatting>
  <conditionalFormatting sqref="E14">
    <cfRule type="duplicateValues" dxfId="200" priority="201"/>
  </conditionalFormatting>
  <conditionalFormatting sqref="E15">
    <cfRule type="duplicateValues" dxfId="199" priority="200"/>
  </conditionalFormatting>
  <conditionalFormatting sqref="E16">
    <cfRule type="duplicateValues" dxfId="198" priority="199"/>
  </conditionalFormatting>
  <conditionalFormatting sqref="E17">
    <cfRule type="duplicateValues" dxfId="197" priority="198"/>
  </conditionalFormatting>
  <conditionalFormatting sqref="E18">
    <cfRule type="duplicateValues" dxfId="196" priority="197"/>
  </conditionalFormatting>
  <conditionalFormatting sqref="E19">
    <cfRule type="duplicateValues" dxfId="195" priority="196"/>
  </conditionalFormatting>
  <conditionalFormatting sqref="E20">
    <cfRule type="duplicateValues" dxfId="194" priority="195"/>
  </conditionalFormatting>
  <conditionalFormatting sqref="E21">
    <cfRule type="duplicateValues" dxfId="193" priority="194"/>
  </conditionalFormatting>
  <conditionalFormatting sqref="E22">
    <cfRule type="duplicateValues" dxfId="192" priority="193"/>
  </conditionalFormatting>
  <conditionalFormatting sqref="E23">
    <cfRule type="duplicateValues" dxfId="191" priority="192"/>
  </conditionalFormatting>
  <conditionalFormatting sqref="E24">
    <cfRule type="duplicateValues" dxfId="190" priority="191"/>
  </conditionalFormatting>
  <conditionalFormatting sqref="E25">
    <cfRule type="duplicateValues" dxfId="189" priority="190"/>
  </conditionalFormatting>
  <conditionalFormatting sqref="E26">
    <cfRule type="duplicateValues" dxfId="188" priority="189"/>
  </conditionalFormatting>
  <conditionalFormatting sqref="E27">
    <cfRule type="duplicateValues" dxfId="187" priority="188"/>
  </conditionalFormatting>
  <conditionalFormatting sqref="E28">
    <cfRule type="duplicateValues" dxfId="186" priority="187"/>
  </conditionalFormatting>
  <conditionalFormatting sqref="G6:G7">
    <cfRule type="duplicateValues" dxfId="185" priority="166"/>
  </conditionalFormatting>
  <conditionalFormatting sqref="G11">
    <cfRule type="duplicateValues" dxfId="184" priority="185"/>
  </conditionalFormatting>
  <conditionalFormatting sqref="G11:G28">
    <cfRule type="duplicateValues" dxfId="183" priority="167"/>
  </conditionalFormatting>
  <conditionalFormatting sqref="G12">
    <cfRule type="duplicateValues" dxfId="182" priority="184"/>
  </conditionalFormatting>
  <conditionalFormatting sqref="G13">
    <cfRule type="duplicateValues" dxfId="181" priority="183"/>
  </conditionalFormatting>
  <conditionalFormatting sqref="G14">
    <cfRule type="duplicateValues" dxfId="180" priority="182"/>
  </conditionalFormatting>
  <conditionalFormatting sqref="G15">
    <cfRule type="duplicateValues" dxfId="179" priority="181"/>
  </conditionalFormatting>
  <conditionalFormatting sqref="G16">
    <cfRule type="duplicateValues" dxfId="178" priority="180"/>
  </conditionalFormatting>
  <conditionalFormatting sqref="G17">
    <cfRule type="duplicateValues" dxfId="177" priority="179"/>
  </conditionalFormatting>
  <conditionalFormatting sqref="G18">
    <cfRule type="duplicateValues" dxfId="176" priority="178"/>
  </conditionalFormatting>
  <conditionalFormatting sqref="G19">
    <cfRule type="duplicateValues" dxfId="175" priority="177"/>
  </conditionalFormatting>
  <conditionalFormatting sqref="G20">
    <cfRule type="duplicateValues" dxfId="174" priority="176"/>
  </conditionalFormatting>
  <conditionalFormatting sqref="G21">
    <cfRule type="duplicateValues" dxfId="173" priority="175"/>
  </conditionalFormatting>
  <conditionalFormatting sqref="G22">
    <cfRule type="duplicateValues" dxfId="172" priority="174"/>
  </conditionalFormatting>
  <conditionalFormatting sqref="G23">
    <cfRule type="duplicateValues" dxfId="171" priority="173"/>
  </conditionalFormatting>
  <conditionalFormatting sqref="G24">
    <cfRule type="duplicateValues" dxfId="170" priority="172"/>
  </conditionalFormatting>
  <conditionalFormatting sqref="G25">
    <cfRule type="duplicateValues" dxfId="169" priority="171"/>
  </conditionalFormatting>
  <conditionalFormatting sqref="G26">
    <cfRule type="duplicateValues" dxfId="168" priority="170"/>
  </conditionalFormatting>
  <conditionalFormatting sqref="G27">
    <cfRule type="duplicateValues" dxfId="167" priority="169"/>
  </conditionalFormatting>
  <conditionalFormatting sqref="G28">
    <cfRule type="duplicateValues" dxfId="166" priority="168"/>
  </conditionalFormatting>
  <conditionalFormatting sqref="I2">
    <cfRule type="duplicateValues" dxfId="165" priority="1"/>
  </conditionalFormatting>
  <conditionalFormatting sqref="I6:I7">
    <cfRule type="duplicateValues" dxfId="164" priority="165"/>
  </conditionalFormatting>
  <conditionalFormatting sqref="I11">
    <cfRule type="duplicateValues" dxfId="163" priority="164"/>
  </conditionalFormatting>
  <conditionalFormatting sqref="I11:I28">
    <cfRule type="duplicateValues" dxfId="162" priority="146"/>
  </conditionalFormatting>
  <conditionalFormatting sqref="I12">
    <cfRule type="duplicateValues" dxfId="161" priority="163"/>
  </conditionalFormatting>
  <conditionalFormatting sqref="I13">
    <cfRule type="duplicateValues" dxfId="160" priority="162"/>
  </conditionalFormatting>
  <conditionalFormatting sqref="I14">
    <cfRule type="duplicateValues" dxfId="159" priority="161"/>
  </conditionalFormatting>
  <conditionalFormatting sqref="I15">
    <cfRule type="duplicateValues" dxfId="158" priority="160"/>
  </conditionalFormatting>
  <conditionalFormatting sqref="I16">
    <cfRule type="duplicateValues" dxfId="157" priority="159"/>
  </conditionalFormatting>
  <conditionalFormatting sqref="I17">
    <cfRule type="duplicateValues" dxfId="156" priority="158"/>
  </conditionalFormatting>
  <conditionalFormatting sqref="I18">
    <cfRule type="duplicateValues" dxfId="155" priority="157"/>
  </conditionalFormatting>
  <conditionalFormatting sqref="I19">
    <cfRule type="duplicateValues" dxfId="154" priority="156"/>
  </conditionalFormatting>
  <conditionalFormatting sqref="I20">
    <cfRule type="duplicateValues" dxfId="153" priority="155"/>
  </conditionalFormatting>
  <conditionalFormatting sqref="I21">
    <cfRule type="duplicateValues" dxfId="152" priority="154"/>
  </conditionalFormatting>
  <conditionalFormatting sqref="I22">
    <cfRule type="duplicateValues" dxfId="151" priority="153"/>
  </conditionalFormatting>
  <conditionalFormatting sqref="I23">
    <cfRule type="duplicateValues" dxfId="150" priority="152"/>
  </conditionalFormatting>
  <conditionalFormatting sqref="I24">
    <cfRule type="duplicateValues" dxfId="149" priority="151"/>
  </conditionalFormatting>
  <conditionalFormatting sqref="I25">
    <cfRule type="duplicateValues" dxfId="148" priority="150"/>
  </conditionalFormatting>
  <conditionalFormatting sqref="I26">
    <cfRule type="duplicateValues" dxfId="147" priority="149"/>
  </conditionalFormatting>
  <conditionalFormatting sqref="I27">
    <cfRule type="duplicateValues" dxfId="146" priority="148"/>
  </conditionalFormatting>
  <conditionalFormatting sqref="I28">
    <cfRule type="duplicateValues" dxfId="145" priority="147"/>
  </conditionalFormatting>
  <conditionalFormatting sqref="K2">
    <cfRule type="duplicateValues" dxfId="144" priority="3"/>
  </conditionalFormatting>
  <conditionalFormatting sqref="K6:K7">
    <cfRule type="duplicateValues" dxfId="143" priority="86"/>
  </conditionalFormatting>
  <conditionalFormatting sqref="K11">
    <cfRule type="duplicateValues" dxfId="142" priority="106"/>
  </conditionalFormatting>
  <conditionalFormatting sqref="K11:K28">
    <cfRule type="duplicateValues" dxfId="141" priority="88"/>
  </conditionalFormatting>
  <conditionalFormatting sqref="K12">
    <cfRule type="duplicateValues" dxfId="140" priority="105"/>
  </conditionalFormatting>
  <conditionalFormatting sqref="K13">
    <cfRule type="duplicateValues" dxfId="139" priority="104"/>
  </conditionalFormatting>
  <conditionalFormatting sqref="K14">
    <cfRule type="duplicateValues" dxfId="138" priority="103"/>
  </conditionalFormatting>
  <conditionalFormatting sqref="K15">
    <cfRule type="duplicateValues" dxfId="137" priority="102"/>
  </conditionalFormatting>
  <conditionalFormatting sqref="K16">
    <cfRule type="duplicateValues" dxfId="136" priority="101"/>
  </conditionalFormatting>
  <conditionalFormatting sqref="K17">
    <cfRule type="duplicateValues" dxfId="135" priority="100"/>
  </conditionalFormatting>
  <conditionalFormatting sqref="K18">
    <cfRule type="duplicateValues" dxfId="134" priority="99"/>
  </conditionalFormatting>
  <conditionalFormatting sqref="K19">
    <cfRule type="duplicateValues" dxfId="133" priority="98"/>
  </conditionalFormatting>
  <conditionalFormatting sqref="K20">
    <cfRule type="duplicateValues" dxfId="132" priority="97"/>
  </conditionalFormatting>
  <conditionalFormatting sqref="K21">
    <cfRule type="duplicateValues" dxfId="131" priority="96"/>
  </conditionalFormatting>
  <conditionalFormatting sqref="K22">
    <cfRule type="duplicateValues" dxfId="130" priority="95"/>
  </conditionalFormatting>
  <conditionalFormatting sqref="K23">
    <cfRule type="duplicateValues" dxfId="129" priority="94"/>
  </conditionalFormatting>
  <conditionalFormatting sqref="K24">
    <cfRule type="duplicateValues" dxfId="128" priority="93"/>
  </conditionalFormatting>
  <conditionalFormatting sqref="K25">
    <cfRule type="duplicateValues" dxfId="127" priority="92"/>
  </conditionalFormatting>
  <conditionalFormatting sqref="K26">
    <cfRule type="duplicateValues" dxfId="126" priority="91"/>
  </conditionalFormatting>
  <conditionalFormatting sqref="K27">
    <cfRule type="duplicateValues" dxfId="125" priority="90"/>
  </conditionalFormatting>
  <conditionalFormatting sqref="K28">
    <cfRule type="duplicateValues" dxfId="124" priority="89"/>
  </conditionalFormatting>
  <conditionalFormatting sqref="M6:M7">
    <cfRule type="duplicateValues" dxfId="123" priority="87"/>
  </conditionalFormatting>
  <conditionalFormatting sqref="M11">
    <cfRule type="duplicateValues" dxfId="122" priority="125"/>
  </conditionalFormatting>
  <conditionalFormatting sqref="M11:M28">
    <cfRule type="duplicateValues" dxfId="121" priority="107"/>
  </conditionalFormatting>
  <conditionalFormatting sqref="M12">
    <cfRule type="duplicateValues" dxfId="120" priority="124"/>
  </conditionalFormatting>
  <conditionalFormatting sqref="M13">
    <cfRule type="duplicateValues" dxfId="119" priority="123"/>
  </conditionalFormatting>
  <conditionalFormatting sqref="M14">
    <cfRule type="duplicateValues" dxfId="118" priority="122"/>
  </conditionalFormatting>
  <conditionalFormatting sqref="M15">
    <cfRule type="duplicateValues" dxfId="117" priority="121"/>
  </conditionalFormatting>
  <conditionalFormatting sqref="M16">
    <cfRule type="duplicateValues" dxfId="116" priority="120"/>
  </conditionalFormatting>
  <conditionalFormatting sqref="M17">
    <cfRule type="duplicateValues" dxfId="115" priority="119"/>
  </conditionalFormatting>
  <conditionalFormatting sqref="M18">
    <cfRule type="duplicateValues" dxfId="114" priority="118"/>
  </conditionalFormatting>
  <conditionalFormatting sqref="M19">
    <cfRule type="duplicateValues" dxfId="113" priority="117"/>
  </conditionalFormatting>
  <conditionalFormatting sqref="M20">
    <cfRule type="duplicateValues" dxfId="112" priority="116"/>
  </conditionalFormatting>
  <conditionalFormatting sqref="M21">
    <cfRule type="duplicateValues" dxfId="111" priority="115"/>
  </conditionalFormatting>
  <conditionalFormatting sqref="M22">
    <cfRule type="duplicateValues" dxfId="110" priority="114"/>
  </conditionalFormatting>
  <conditionalFormatting sqref="M23">
    <cfRule type="duplicateValues" dxfId="109" priority="113"/>
  </conditionalFormatting>
  <conditionalFormatting sqref="M24">
    <cfRule type="duplicateValues" dxfId="108" priority="112"/>
  </conditionalFormatting>
  <conditionalFormatting sqref="M25">
    <cfRule type="duplicateValues" dxfId="107" priority="111"/>
  </conditionalFormatting>
  <conditionalFormatting sqref="M26">
    <cfRule type="duplicateValues" dxfId="106" priority="110"/>
  </conditionalFormatting>
  <conditionalFormatting sqref="M27">
    <cfRule type="duplicateValues" dxfId="105" priority="109"/>
  </conditionalFormatting>
  <conditionalFormatting sqref="M28">
    <cfRule type="duplicateValues" dxfId="104" priority="108"/>
  </conditionalFormatting>
  <conditionalFormatting sqref="O6:O7">
    <cfRule type="duplicateValues" dxfId="103" priority="145"/>
  </conditionalFormatting>
  <conditionalFormatting sqref="O11">
    <cfRule type="duplicateValues" dxfId="102" priority="144"/>
  </conditionalFormatting>
  <conditionalFormatting sqref="O11:O28">
    <cfRule type="duplicateValues" dxfId="101" priority="126"/>
  </conditionalFormatting>
  <conditionalFormatting sqref="O12">
    <cfRule type="duplicateValues" dxfId="100" priority="143"/>
  </conditionalFormatting>
  <conditionalFormatting sqref="O13">
    <cfRule type="duplicateValues" dxfId="99" priority="142"/>
  </conditionalFormatting>
  <conditionalFormatting sqref="O14">
    <cfRule type="duplicateValues" dxfId="98" priority="141"/>
  </conditionalFormatting>
  <conditionalFormatting sqref="O15">
    <cfRule type="duplicateValues" dxfId="97" priority="140"/>
  </conditionalFormatting>
  <conditionalFormatting sqref="O16">
    <cfRule type="duplicateValues" dxfId="96" priority="139"/>
  </conditionalFormatting>
  <conditionalFormatting sqref="O17">
    <cfRule type="duplicateValues" dxfId="95" priority="138"/>
  </conditionalFormatting>
  <conditionalFormatting sqref="O18">
    <cfRule type="duplicateValues" dxfId="94" priority="137"/>
  </conditionalFormatting>
  <conditionalFormatting sqref="O19">
    <cfRule type="duplicateValues" dxfId="93" priority="136"/>
  </conditionalFormatting>
  <conditionalFormatting sqref="O20">
    <cfRule type="duplicateValues" dxfId="92" priority="135"/>
  </conditionalFormatting>
  <conditionalFormatting sqref="O21">
    <cfRule type="duplicateValues" dxfId="91" priority="134"/>
  </conditionalFormatting>
  <conditionalFormatting sqref="O22">
    <cfRule type="duplicateValues" dxfId="90" priority="133"/>
  </conditionalFormatting>
  <conditionalFormatting sqref="O23">
    <cfRule type="duplicateValues" dxfId="89" priority="132"/>
  </conditionalFormatting>
  <conditionalFormatting sqref="O24">
    <cfRule type="duplicateValues" dxfId="88" priority="131"/>
  </conditionalFormatting>
  <conditionalFormatting sqref="O25">
    <cfRule type="duplicateValues" dxfId="87" priority="130"/>
  </conditionalFormatting>
  <conditionalFormatting sqref="O26">
    <cfRule type="duplicateValues" dxfId="86" priority="129"/>
  </conditionalFormatting>
  <conditionalFormatting sqref="O27">
    <cfRule type="duplicateValues" dxfId="85" priority="128"/>
  </conditionalFormatting>
  <conditionalFormatting sqref="O28">
    <cfRule type="duplicateValues" dxfId="84" priority="127"/>
  </conditionalFormatting>
  <conditionalFormatting sqref="Q2">
    <cfRule type="duplicateValues" dxfId="83" priority="6"/>
  </conditionalFormatting>
  <conditionalFormatting sqref="Q4">
    <cfRule type="duplicateValues" dxfId="82" priority="246"/>
  </conditionalFormatting>
  <conditionalFormatting sqref="Q5">
    <cfRule type="duplicateValues" dxfId="81" priority="247"/>
  </conditionalFormatting>
  <conditionalFormatting sqref="Q6:Q7">
    <cfRule type="duplicateValues" dxfId="80" priority="248"/>
  </conditionalFormatting>
  <conditionalFormatting sqref="Q11">
    <cfRule type="duplicateValues" dxfId="79" priority="245"/>
  </conditionalFormatting>
  <conditionalFormatting sqref="Q11:Q28">
    <cfRule type="duplicateValues" dxfId="78" priority="227"/>
  </conditionalFormatting>
  <conditionalFormatting sqref="Q12">
    <cfRule type="duplicateValues" dxfId="77" priority="244"/>
  </conditionalFormatting>
  <conditionalFormatting sqref="Q13">
    <cfRule type="duplicateValues" dxfId="76" priority="243"/>
  </conditionalFormatting>
  <conditionalFormatting sqref="Q14">
    <cfRule type="duplicateValues" dxfId="75" priority="242"/>
  </conditionalFormatting>
  <conditionalFormatting sqref="Q15">
    <cfRule type="duplicateValues" dxfId="74" priority="241"/>
  </conditionalFormatting>
  <conditionalFormatting sqref="Q16">
    <cfRule type="duplicateValues" dxfId="73" priority="240"/>
  </conditionalFormatting>
  <conditionalFormatting sqref="Q17">
    <cfRule type="duplicateValues" dxfId="72" priority="239"/>
  </conditionalFormatting>
  <conditionalFormatting sqref="Q18">
    <cfRule type="duplicateValues" dxfId="71" priority="238"/>
  </conditionalFormatting>
  <conditionalFormatting sqref="Q19">
    <cfRule type="duplicateValues" dxfId="70" priority="237"/>
  </conditionalFormatting>
  <conditionalFormatting sqref="Q20">
    <cfRule type="duplicateValues" dxfId="69" priority="236"/>
  </conditionalFormatting>
  <conditionalFormatting sqref="Q21">
    <cfRule type="duplicateValues" dxfId="68" priority="235"/>
  </conditionalFormatting>
  <conditionalFormatting sqref="Q22">
    <cfRule type="duplicateValues" dxfId="67" priority="234"/>
  </conditionalFormatting>
  <conditionalFormatting sqref="Q23">
    <cfRule type="duplicateValues" dxfId="66" priority="233"/>
  </conditionalFormatting>
  <conditionalFormatting sqref="Q24">
    <cfRule type="duplicateValues" dxfId="65" priority="232"/>
  </conditionalFormatting>
  <conditionalFormatting sqref="Q25">
    <cfRule type="duplicateValues" dxfId="64" priority="231"/>
  </conditionalFormatting>
  <conditionalFormatting sqref="Q26">
    <cfRule type="duplicateValues" dxfId="63" priority="230"/>
  </conditionalFormatting>
  <conditionalFormatting sqref="Q27">
    <cfRule type="duplicateValues" dxfId="62" priority="229"/>
  </conditionalFormatting>
  <conditionalFormatting sqref="Q28">
    <cfRule type="duplicateValues" dxfId="61" priority="228"/>
  </conditionalFormatting>
  <conditionalFormatting sqref="S2">
    <cfRule type="duplicateValues" dxfId="60" priority="2"/>
  </conditionalFormatting>
  <conditionalFormatting sqref="S6:S7">
    <cfRule type="duplicateValues" dxfId="59" priority="85"/>
  </conditionalFormatting>
  <conditionalFormatting sqref="S11">
    <cfRule type="duplicateValues" dxfId="58" priority="84"/>
  </conditionalFormatting>
  <conditionalFormatting sqref="S11:S28">
    <cfRule type="duplicateValues" dxfId="57" priority="66"/>
  </conditionalFormatting>
  <conditionalFormatting sqref="S12">
    <cfRule type="duplicateValues" dxfId="56" priority="83"/>
  </conditionalFormatting>
  <conditionalFormatting sqref="S13">
    <cfRule type="duplicateValues" dxfId="55" priority="82"/>
  </conditionalFormatting>
  <conditionalFormatting sqref="S14">
    <cfRule type="duplicateValues" dxfId="54" priority="81"/>
  </conditionalFormatting>
  <conditionalFormatting sqref="S15">
    <cfRule type="duplicateValues" dxfId="53" priority="80"/>
  </conditionalFormatting>
  <conditionalFormatting sqref="S16">
    <cfRule type="duplicateValues" dxfId="52" priority="79"/>
  </conditionalFormatting>
  <conditionalFormatting sqref="S17">
    <cfRule type="duplicateValues" dxfId="51" priority="78"/>
  </conditionalFormatting>
  <conditionalFormatting sqref="S18">
    <cfRule type="duplicateValues" dxfId="50" priority="77"/>
  </conditionalFormatting>
  <conditionalFormatting sqref="S19">
    <cfRule type="duplicateValues" dxfId="49" priority="76"/>
  </conditionalFormatting>
  <conditionalFormatting sqref="S20">
    <cfRule type="duplicateValues" dxfId="48" priority="75"/>
  </conditionalFormatting>
  <conditionalFormatting sqref="S21">
    <cfRule type="duplicateValues" dxfId="47" priority="74"/>
  </conditionalFormatting>
  <conditionalFormatting sqref="S22">
    <cfRule type="duplicateValues" dxfId="46" priority="73"/>
  </conditionalFormatting>
  <conditionalFormatting sqref="S23">
    <cfRule type="duplicateValues" dxfId="45" priority="72"/>
  </conditionalFormatting>
  <conditionalFormatting sqref="S24">
    <cfRule type="duplicateValues" dxfId="44" priority="71"/>
  </conditionalFormatting>
  <conditionalFormatting sqref="S25">
    <cfRule type="duplicateValues" dxfId="43" priority="70"/>
  </conditionalFormatting>
  <conditionalFormatting sqref="S26">
    <cfRule type="duplicateValues" dxfId="42" priority="69"/>
  </conditionalFormatting>
  <conditionalFormatting sqref="S27">
    <cfRule type="duplicateValues" dxfId="41" priority="68"/>
  </conditionalFormatting>
  <conditionalFormatting sqref="S28">
    <cfRule type="duplicateValues" dxfId="40" priority="67"/>
  </conditionalFormatting>
  <conditionalFormatting sqref="U6:U7">
    <cfRule type="duplicateValues" dxfId="39" priority="46"/>
  </conditionalFormatting>
  <conditionalFormatting sqref="U11">
    <cfRule type="duplicateValues" dxfId="38" priority="65"/>
  </conditionalFormatting>
  <conditionalFormatting sqref="U11:U28">
    <cfRule type="duplicateValues" dxfId="37" priority="47"/>
  </conditionalFormatting>
  <conditionalFormatting sqref="U12">
    <cfRule type="duplicateValues" dxfId="36" priority="64"/>
  </conditionalFormatting>
  <conditionalFormatting sqref="U13">
    <cfRule type="duplicateValues" dxfId="35" priority="63"/>
  </conditionalFormatting>
  <conditionalFormatting sqref="U14">
    <cfRule type="duplicateValues" dxfId="34" priority="62"/>
  </conditionalFormatting>
  <conditionalFormatting sqref="U15">
    <cfRule type="duplicateValues" dxfId="33" priority="61"/>
  </conditionalFormatting>
  <conditionalFormatting sqref="U16">
    <cfRule type="duplicateValues" dxfId="32" priority="60"/>
  </conditionalFormatting>
  <conditionalFormatting sqref="U17">
    <cfRule type="duplicateValues" dxfId="31" priority="59"/>
  </conditionalFormatting>
  <conditionalFormatting sqref="U18">
    <cfRule type="duplicateValues" dxfId="30" priority="58"/>
  </conditionalFormatting>
  <conditionalFormatting sqref="U19">
    <cfRule type="duplicateValues" dxfId="29" priority="57"/>
  </conditionalFormatting>
  <conditionalFormatting sqref="U20">
    <cfRule type="duplicateValues" dxfId="28" priority="56"/>
  </conditionalFormatting>
  <conditionalFormatting sqref="U21">
    <cfRule type="duplicateValues" dxfId="27" priority="55"/>
  </conditionalFormatting>
  <conditionalFormatting sqref="U22">
    <cfRule type="duplicateValues" dxfId="26" priority="54"/>
  </conditionalFormatting>
  <conditionalFormatting sqref="U23">
    <cfRule type="duplicateValues" dxfId="25" priority="53"/>
  </conditionalFormatting>
  <conditionalFormatting sqref="U24">
    <cfRule type="duplicateValues" dxfId="24" priority="52"/>
  </conditionalFormatting>
  <conditionalFormatting sqref="U25">
    <cfRule type="duplicateValues" dxfId="23" priority="51"/>
  </conditionalFormatting>
  <conditionalFormatting sqref="U26">
    <cfRule type="duplicateValues" dxfId="22" priority="50"/>
  </conditionalFormatting>
  <conditionalFormatting sqref="U27">
    <cfRule type="duplicateValues" dxfId="21" priority="49"/>
  </conditionalFormatting>
  <conditionalFormatting sqref="U28">
    <cfRule type="duplicateValues" dxfId="20" priority="48"/>
  </conditionalFormatting>
  <conditionalFormatting sqref="W6:W7">
    <cfRule type="duplicateValues" dxfId="19" priority="26"/>
  </conditionalFormatting>
  <conditionalFormatting sqref="W11">
    <cfRule type="duplicateValues" dxfId="18" priority="25"/>
  </conditionalFormatting>
  <conditionalFormatting sqref="W11:W28">
    <cfRule type="duplicateValues" dxfId="17" priority="7"/>
  </conditionalFormatting>
  <conditionalFormatting sqref="W12">
    <cfRule type="duplicateValues" dxfId="16" priority="24"/>
  </conditionalFormatting>
  <conditionalFormatting sqref="W13">
    <cfRule type="duplicateValues" dxfId="15" priority="23"/>
  </conditionalFormatting>
  <conditionalFormatting sqref="W14">
    <cfRule type="duplicateValues" dxfId="14" priority="22"/>
  </conditionalFormatting>
  <conditionalFormatting sqref="W15">
    <cfRule type="duplicateValues" dxfId="13" priority="21"/>
  </conditionalFormatting>
  <conditionalFormatting sqref="W16">
    <cfRule type="duplicateValues" dxfId="12" priority="20"/>
  </conditionalFormatting>
  <conditionalFormatting sqref="W17">
    <cfRule type="duplicateValues" dxfId="11" priority="19"/>
  </conditionalFormatting>
  <conditionalFormatting sqref="W18">
    <cfRule type="duplicateValues" dxfId="10" priority="18"/>
  </conditionalFormatting>
  <conditionalFormatting sqref="W19">
    <cfRule type="duplicateValues" dxfId="9" priority="17"/>
  </conditionalFormatting>
  <conditionalFormatting sqref="W20">
    <cfRule type="duplicateValues" dxfId="8" priority="16"/>
  </conditionalFormatting>
  <conditionalFormatting sqref="W21">
    <cfRule type="duplicateValues" dxfId="7" priority="15"/>
  </conditionalFormatting>
  <conditionalFormatting sqref="W22">
    <cfRule type="duplicateValues" dxfId="6" priority="14"/>
  </conditionalFormatting>
  <conditionalFormatting sqref="W23">
    <cfRule type="duplicateValues" dxfId="5" priority="13"/>
  </conditionalFormatting>
  <conditionalFormatting sqref="W24">
    <cfRule type="duplicateValues" dxfId="4" priority="12"/>
  </conditionalFormatting>
  <conditionalFormatting sqref="W25">
    <cfRule type="duplicateValues" dxfId="3" priority="11"/>
  </conditionalFormatting>
  <conditionalFormatting sqref="W26">
    <cfRule type="duplicateValues" dxfId="2" priority="10"/>
  </conditionalFormatting>
  <conditionalFormatting sqref="W27">
    <cfRule type="duplicateValues" dxfId="1" priority="9"/>
  </conditionalFormatting>
  <conditionalFormatting sqref="W28">
    <cfRule type="duplicateValues" dxfId="0" priority="8"/>
  </conditionalFormatting>
  <printOptions horizontalCentered="1" verticalCentered="1"/>
  <pageMargins left="0.25" right="0.25" top="0.75" bottom="0.75" header="0.3" footer="0.3"/>
  <pageSetup scale="51" orientation="landscape" horizontalDpi="1200" verticalDpi="1200" r:id="rId1"/>
  <headerFooter>
    <oddHeader>&amp;A</oddHeader>
    <oddFooter>&amp;C&amp;F&amp;R&amp;D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5:A7"/>
  <sheetViews>
    <sheetView workbookViewId="0">
      <selection activeCell="A3" sqref="A3:A5"/>
    </sheetView>
  </sheetViews>
  <sheetFormatPr defaultRowHeight="12.75" x14ac:dyDescent="0.2"/>
  <sheetData>
    <row r="5" spans="1:1" ht="13.5" thickBot="1" x14ac:dyDescent="0.25"/>
    <row r="6" spans="1:1" x14ac:dyDescent="0.2">
      <c r="A6" s="211"/>
    </row>
    <row r="7" spans="1:1" ht="13.5" thickBot="1" x14ac:dyDescent="0.25">
      <c r="A7" s="212"/>
    </row>
  </sheetData>
  <mergeCells count="1">
    <mergeCell ref="A6:A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9BD34-C9A5-4EA4-BF42-5284C6F45F78}">
  <sheetPr>
    <pageSetUpPr fitToPage="1"/>
  </sheetPr>
  <dimension ref="A1:I58"/>
  <sheetViews>
    <sheetView tabSelected="1" zoomScale="90" zoomScaleNormal="90" workbookViewId="0">
      <selection activeCell="A6" sqref="A6"/>
    </sheetView>
  </sheetViews>
  <sheetFormatPr defaultRowHeight="12.75" x14ac:dyDescent="0.2"/>
  <cols>
    <col min="1" max="1" width="39.85546875" style="86" bestFit="1" customWidth="1"/>
    <col min="2" max="2" width="55.28515625" style="86" bestFit="1" customWidth="1"/>
    <col min="3" max="3" width="10.42578125" style="86" bestFit="1" customWidth="1"/>
    <col min="4" max="4" width="10.85546875" style="86" bestFit="1" customWidth="1"/>
    <col min="5" max="5" width="8.85546875" style="86" bestFit="1" customWidth="1"/>
    <col min="6" max="7" width="9.140625" style="86"/>
    <col min="8" max="8" width="28.85546875" style="86" bestFit="1" customWidth="1"/>
    <col min="9" max="9" width="73.140625" style="86" bestFit="1" customWidth="1"/>
    <col min="10" max="16384" width="9.140625" style="86"/>
  </cols>
  <sheetData>
    <row r="1" spans="1:6" ht="15" x14ac:dyDescent="0.2">
      <c r="A1" s="85" t="s">
        <v>324</v>
      </c>
      <c r="B1" s="85"/>
      <c r="C1" s="85"/>
      <c r="D1" s="85"/>
      <c r="E1" s="85"/>
    </row>
    <row r="2" spans="1:6" ht="15" customHeight="1" x14ac:dyDescent="0.2">
      <c r="A2" s="85" t="s">
        <v>0</v>
      </c>
      <c r="B2" s="85"/>
      <c r="C2" s="85"/>
      <c r="D2" s="85"/>
      <c r="E2" s="87"/>
    </row>
    <row r="3" spans="1:6" x14ac:dyDescent="0.2">
      <c r="A3" s="88" t="s">
        <v>1</v>
      </c>
      <c r="C3" s="89" t="s">
        <v>20</v>
      </c>
      <c r="D3" s="90" t="s">
        <v>21</v>
      </c>
    </row>
    <row r="4" spans="1:6" ht="30" customHeight="1" x14ac:dyDescent="0.2">
      <c r="A4" s="88" t="s">
        <v>267</v>
      </c>
      <c r="B4" s="88" t="s">
        <v>266</v>
      </c>
      <c r="C4" s="91">
        <v>605</v>
      </c>
      <c r="D4" s="92">
        <v>3.3066</v>
      </c>
    </row>
    <row r="5" spans="1:6" ht="18.95" customHeight="1" x14ac:dyDescent="0.2">
      <c r="A5" s="88" t="s">
        <v>346</v>
      </c>
      <c r="B5" s="89" t="str">
        <f>A5</f>
        <v xml:space="preserve"> Price Index August 2024, Ip</v>
      </c>
      <c r="C5" s="91">
        <v>595</v>
      </c>
      <c r="D5" s="92">
        <v>2.5364</v>
      </c>
      <c r="E5" s="93"/>
      <c r="F5" s="127" t="s">
        <v>345</v>
      </c>
    </row>
    <row r="6" spans="1:6" ht="13.5" x14ac:dyDescent="0.2">
      <c r="A6" s="94"/>
      <c r="C6" s="95"/>
      <c r="D6" s="96" t="s">
        <v>1</v>
      </c>
    </row>
    <row r="7" spans="1:6" x14ac:dyDescent="0.2">
      <c r="A7" s="94" t="s">
        <v>1</v>
      </c>
      <c r="B7" s="94"/>
      <c r="C7" s="94" t="s">
        <v>1</v>
      </c>
    </row>
    <row r="8" spans="1:6" x14ac:dyDescent="0.2">
      <c r="A8" s="88" t="s">
        <v>2</v>
      </c>
      <c r="B8" s="88"/>
      <c r="C8" s="89" t="s">
        <v>1</v>
      </c>
    </row>
    <row r="9" spans="1:6" x14ac:dyDescent="0.2">
      <c r="A9" s="88" t="s">
        <v>1</v>
      </c>
      <c r="B9" s="88"/>
      <c r="C9" s="89" t="s">
        <v>1</v>
      </c>
    </row>
    <row r="10" spans="1:6" x14ac:dyDescent="0.2">
      <c r="A10" s="97">
        <v>1</v>
      </c>
      <c r="B10" s="25" t="s">
        <v>143</v>
      </c>
      <c r="C10" s="98">
        <f>3.9/100</f>
        <v>3.9E-2</v>
      </c>
      <c r="D10" s="99"/>
      <c r="E10" s="99"/>
    </row>
    <row r="11" spans="1:6" x14ac:dyDescent="0.2">
      <c r="A11" s="97">
        <v>2</v>
      </c>
      <c r="B11" s="26" t="s">
        <v>144</v>
      </c>
      <c r="C11" s="98">
        <f>4.4/100</f>
        <v>4.4000000000000004E-2</v>
      </c>
      <c r="D11" s="99"/>
      <c r="E11" s="99"/>
    </row>
    <row r="12" spans="1:6" x14ac:dyDescent="0.2">
      <c r="A12" s="97">
        <v>3</v>
      </c>
      <c r="B12" s="25" t="s">
        <v>145</v>
      </c>
      <c r="C12" s="98">
        <f>5/100</f>
        <v>0.05</v>
      </c>
      <c r="D12" s="99"/>
      <c r="E12" s="99"/>
    </row>
    <row r="13" spans="1:6" x14ac:dyDescent="0.2">
      <c r="A13" s="97">
        <v>4</v>
      </c>
      <c r="B13" s="25" t="s">
        <v>146</v>
      </c>
      <c r="C13" s="98">
        <f>5/100</f>
        <v>0.05</v>
      </c>
      <c r="D13" s="99"/>
      <c r="E13" s="99"/>
    </row>
    <row r="14" spans="1:6" x14ac:dyDescent="0.2">
      <c r="A14" s="97">
        <v>5</v>
      </c>
      <c r="B14" s="25" t="s">
        <v>147</v>
      </c>
      <c r="C14" s="98">
        <f>5.2/100</f>
        <v>5.2000000000000005E-2</v>
      </c>
      <c r="D14" s="99"/>
      <c r="E14" s="99"/>
    </row>
    <row r="15" spans="1:6" x14ac:dyDescent="0.2">
      <c r="A15" s="97">
        <v>6</v>
      </c>
      <c r="B15" s="25" t="s">
        <v>148</v>
      </c>
      <c r="C15" s="98">
        <f>5.1/100</f>
        <v>5.0999999999999997E-2</v>
      </c>
      <c r="D15" s="99"/>
      <c r="E15" s="99"/>
    </row>
    <row r="16" spans="1:6" x14ac:dyDescent="0.2">
      <c r="A16" s="97">
        <v>7</v>
      </c>
      <c r="B16" s="25" t="s">
        <v>149</v>
      </c>
      <c r="C16" s="98">
        <f>4.7/100</f>
        <v>4.7E-2</v>
      </c>
      <c r="D16" s="99"/>
      <c r="E16" s="99"/>
    </row>
    <row r="17" spans="1:5" x14ac:dyDescent="0.2">
      <c r="A17" s="97">
        <v>8</v>
      </c>
      <c r="B17" s="25" t="s">
        <v>150</v>
      </c>
      <c r="C17" s="128">
        <f>6.2/100</f>
        <v>6.2E-2</v>
      </c>
      <c r="D17" s="99"/>
      <c r="E17" s="99"/>
    </row>
    <row r="18" spans="1:5" x14ac:dyDescent="0.2">
      <c r="A18" s="97">
        <v>9</v>
      </c>
      <c r="B18" s="25" t="s">
        <v>151</v>
      </c>
      <c r="C18" s="98">
        <f>6.1/100</f>
        <v>6.0999999999999999E-2</v>
      </c>
      <c r="D18" s="99"/>
      <c r="E18" s="99"/>
    </row>
    <row r="19" spans="1:5" x14ac:dyDescent="0.2">
      <c r="A19" s="97">
        <v>10</v>
      </c>
      <c r="B19" s="25" t="s">
        <v>152</v>
      </c>
      <c r="C19" s="98">
        <f>6.1/100</f>
        <v>6.0999999999999999E-2</v>
      </c>
      <c r="D19" s="99"/>
      <c r="E19" s="99"/>
    </row>
    <row r="20" spans="1:5" x14ac:dyDescent="0.2">
      <c r="A20" s="97">
        <v>11</v>
      </c>
      <c r="B20" s="25" t="s">
        <v>153</v>
      </c>
      <c r="C20" s="98">
        <f>6/100</f>
        <v>0.06</v>
      </c>
      <c r="D20" s="99"/>
      <c r="E20" s="99"/>
    </row>
    <row r="21" spans="1:5" x14ac:dyDescent="0.2">
      <c r="A21" s="97">
        <v>12</v>
      </c>
      <c r="B21" s="26" t="s">
        <v>154</v>
      </c>
      <c r="C21" s="98">
        <f>7.6/100</f>
        <v>7.5999999999999998E-2</v>
      </c>
      <c r="D21" s="99"/>
      <c r="E21" s="99"/>
    </row>
    <row r="22" spans="1:5" x14ac:dyDescent="0.2">
      <c r="A22" s="97">
        <v>13</v>
      </c>
      <c r="B22" s="26" t="s">
        <v>155</v>
      </c>
      <c r="C22" s="98">
        <f>7.2/100</f>
        <v>7.2000000000000008E-2</v>
      </c>
      <c r="D22" s="99"/>
      <c r="E22" s="99"/>
    </row>
    <row r="23" spans="1:5" ht="13.5" x14ac:dyDescent="0.2">
      <c r="A23" s="97">
        <v>14</v>
      </c>
      <c r="B23" s="25" t="s">
        <v>156</v>
      </c>
      <c r="C23" s="98">
        <f>7.3/100</f>
        <v>7.2999999999999995E-2</v>
      </c>
      <c r="D23" s="99"/>
      <c r="E23" s="100"/>
    </row>
    <row r="24" spans="1:5" x14ac:dyDescent="0.2">
      <c r="A24" s="97">
        <v>15</v>
      </c>
      <c r="B24" s="25" t="s">
        <v>157</v>
      </c>
      <c r="C24" s="98">
        <f>7.5/100</f>
        <v>7.4999999999999997E-2</v>
      </c>
      <c r="D24" s="99"/>
      <c r="E24" s="99"/>
    </row>
    <row r="25" spans="1:5" x14ac:dyDescent="0.2">
      <c r="A25" s="97">
        <v>16</v>
      </c>
      <c r="B25" s="25" t="s">
        <v>158</v>
      </c>
      <c r="C25" s="98">
        <f>5.6/100</f>
        <v>5.5999999999999994E-2</v>
      </c>
      <c r="D25" s="99"/>
      <c r="E25" s="99"/>
    </row>
    <row r="26" spans="1:5" x14ac:dyDescent="0.2">
      <c r="A26" s="97">
        <v>17</v>
      </c>
      <c r="B26" s="25" t="s">
        <v>159</v>
      </c>
      <c r="C26" s="98">
        <f>5.6/100</f>
        <v>5.5999999999999994E-2</v>
      </c>
      <c r="D26" s="99"/>
      <c r="E26" s="99"/>
    </row>
    <row r="27" spans="1:5" x14ac:dyDescent="0.2">
      <c r="A27" s="97">
        <v>18</v>
      </c>
      <c r="B27" s="25" t="s">
        <v>50</v>
      </c>
      <c r="C27" s="98">
        <f>5.7/100</f>
        <v>5.7000000000000002E-2</v>
      </c>
      <c r="D27" s="99"/>
      <c r="E27" s="99"/>
    </row>
    <row r="28" spans="1:5" ht="13.5" x14ac:dyDescent="0.2">
      <c r="A28" s="94" t="s">
        <v>1</v>
      </c>
      <c r="B28" s="94"/>
      <c r="C28" s="100" t="s">
        <v>1</v>
      </c>
      <c r="D28" s="99"/>
      <c r="E28" s="99"/>
    </row>
    <row r="29" spans="1:5" ht="25.5" x14ac:dyDescent="0.2">
      <c r="A29" s="88" t="s">
        <v>28</v>
      </c>
      <c r="B29" s="88" t="s">
        <v>29</v>
      </c>
      <c r="C29" s="88" t="s">
        <v>1</v>
      </c>
    </row>
    <row r="30" spans="1:5" ht="15.75" x14ac:dyDescent="0.2">
      <c r="A30" s="88" t="s">
        <v>57</v>
      </c>
      <c r="B30" s="101" t="s">
        <v>264</v>
      </c>
      <c r="C30" s="94" t="s">
        <v>265</v>
      </c>
    </row>
    <row r="31" spans="1:5" x14ac:dyDescent="0.2">
      <c r="A31" s="94" t="s">
        <v>1</v>
      </c>
      <c r="B31" s="94"/>
      <c r="C31" s="94" t="s">
        <v>1</v>
      </c>
    </row>
    <row r="32" spans="1:5" ht="15.75" customHeight="1" x14ac:dyDescent="0.2">
      <c r="A32" s="88" t="s">
        <v>3</v>
      </c>
      <c r="B32" s="88"/>
      <c r="C32" s="102" t="s">
        <v>20</v>
      </c>
      <c r="D32" s="88" t="s">
        <v>21</v>
      </c>
      <c r="E32" s="102" t="s">
        <v>22</v>
      </c>
    </row>
    <row r="33" spans="1:9" ht="13.5" x14ac:dyDescent="0.2">
      <c r="A33" s="97">
        <v>1</v>
      </c>
      <c r="B33" s="25" t="s">
        <v>143</v>
      </c>
      <c r="C33" s="103">
        <f t="shared" ref="C33:C50" si="0">ROUND(($C$5-$C$4)*C10,2)</f>
        <v>-0.39</v>
      </c>
      <c r="D33" s="104">
        <f>ROUND((($D$5/$D$4)-1)*$D$4*0.43,2)</f>
        <v>-0.33</v>
      </c>
      <c r="E33" s="105">
        <f t="shared" ref="E33:E50" si="1">C33+D33</f>
        <v>-0.72</v>
      </c>
      <c r="G33" s="106"/>
      <c r="H33" s="107"/>
      <c r="I33" s="108"/>
    </row>
    <row r="34" spans="1:9" ht="13.5" x14ac:dyDescent="0.2">
      <c r="A34" s="97">
        <v>2</v>
      </c>
      <c r="B34" s="26" t="s">
        <v>144</v>
      </c>
      <c r="C34" s="103">
        <f t="shared" si="0"/>
        <v>-0.44</v>
      </c>
      <c r="D34" s="104">
        <f t="shared" ref="D34:D50" si="2">ROUND((($D$5/$D$4)-1)*$D$4*0.43,2)</f>
        <v>-0.33</v>
      </c>
      <c r="E34" s="105">
        <f t="shared" si="1"/>
        <v>-0.77</v>
      </c>
      <c r="G34" s="106"/>
      <c r="H34" s="107"/>
      <c r="I34" s="108"/>
    </row>
    <row r="35" spans="1:9" ht="13.5" x14ac:dyDescent="0.2">
      <c r="A35" s="97">
        <v>3</v>
      </c>
      <c r="B35" s="25" t="s">
        <v>145</v>
      </c>
      <c r="C35" s="103">
        <f t="shared" si="0"/>
        <v>-0.5</v>
      </c>
      <c r="D35" s="104">
        <f t="shared" si="2"/>
        <v>-0.33</v>
      </c>
      <c r="E35" s="105">
        <f t="shared" si="1"/>
        <v>-0.83000000000000007</v>
      </c>
      <c r="G35" s="106"/>
      <c r="H35" s="107"/>
      <c r="I35" s="108"/>
    </row>
    <row r="36" spans="1:9" ht="13.5" x14ac:dyDescent="0.2">
      <c r="A36" s="97">
        <v>4</v>
      </c>
      <c r="B36" s="25" t="s">
        <v>146</v>
      </c>
      <c r="C36" s="103">
        <f t="shared" si="0"/>
        <v>-0.5</v>
      </c>
      <c r="D36" s="104">
        <f t="shared" si="2"/>
        <v>-0.33</v>
      </c>
      <c r="E36" s="105">
        <f t="shared" si="1"/>
        <v>-0.83000000000000007</v>
      </c>
      <c r="G36" s="106"/>
      <c r="H36" s="107"/>
      <c r="I36" s="108"/>
    </row>
    <row r="37" spans="1:9" ht="13.5" x14ac:dyDescent="0.2">
      <c r="A37" s="97">
        <v>5</v>
      </c>
      <c r="B37" s="25" t="s">
        <v>147</v>
      </c>
      <c r="C37" s="103">
        <f t="shared" si="0"/>
        <v>-0.52</v>
      </c>
      <c r="D37" s="104">
        <f t="shared" si="2"/>
        <v>-0.33</v>
      </c>
      <c r="E37" s="105">
        <f t="shared" si="1"/>
        <v>-0.85000000000000009</v>
      </c>
      <c r="G37" s="106"/>
      <c r="H37" s="107"/>
      <c r="I37" s="108"/>
    </row>
    <row r="38" spans="1:9" ht="13.5" x14ac:dyDescent="0.2">
      <c r="A38" s="97">
        <v>6</v>
      </c>
      <c r="B38" s="25" t="s">
        <v>148</v>
      </c>
      <c r="C38" s="103">
        <f t="shared" si="0"/>
        <v>-0.51</v>
      </c>
      <c r="D38" s="104">
        <f t="shared" si="2"/>
        <v>-0.33</v>
      </c>
      <c r="E38" s="105">
        <f t="shared" si="1"/>
        <v>-0.84000000000000008</v>
      </c>
      <c r="G38" s="106"/>
      <c r="H38" s="107"/>
      <c r="I38" s="108"/>
    </row>
    <row r="39" spans="1:9" ht="13.5" x14ac:dyDescent="0.2">
      <c r="A39" s="97">
        <v>7</v>
      </c>
      <c r="B39" s="25" t="s">
        <v>149</v>
      </c>
      <c r="C39" s="103">
        <f t="shared" si="0"/>
        <v>-0.47</v>
      </c>
      <c r="D39" s="104">
        <f t="shared" si="2"/>
        <v>-0.33</v>
      </c>
      <c r="E39" s="105">
        <f t="shared" si="1"/>
        <v>-0.8</v>
      </c>
      <c r="G39" s="106"/>
      <c r="H39" s="107"/>
      <c r="I39" s="108"/>
    </row>
    <row r="40" spans="1:9" ht="13.5" x14ac:dyDescent="0.2">
      <c r="A40" s="97">
        <v>8</v>
      </c>
      <c r="B40" s="25" t="s">
        <v>150</v>
      </c>
      <c r="C40" s="103">
        <f t="shared" si="0"/>
        <v>-0.62</v>
      </c>
      <c r="D40" s="104">
        <f t="shared" si="2"/>
        <v>-0.33</v>
      </c>
      <c r="E40" s="105">
        <f t="shared" si="1"/>
        <v>-0.95</v>
      </c>
      <c r="G40" s="106"/>
      <c r="H40" s="107"/>
      <c r="I40" s="108"/>
    </row>
    <row r="41" spans="1:9" ht="13.5" x14ac:dyDescent="0.2">
      <c r="A41" s="97">
        <v>9</v>
      </c>
      <c r="B41" s="25" t="s">
        <v>151</v>
      </c>
      <c r="C41" s="103">
        <f t="shared" si="0"/>
        <v>-0.61</v>
      </c>
      <c r="D41" s="104">
        <f t="shared" si="2"/>
        <v>-0.33</v>
      </c>
      <c r="E41" s="105">
        <f t="shared" si="1"/>
        <v>-0.94</v>
      </c>
      <c r="G41" s="106"/>
      <c r="H41" s="107"/>
      <c r="I41" s="108"/>
    </row>
    <row r="42" spans="1:9" ht="13.5" x14ac:dyDescent="0.2">
      <c r="A42" s="97">
        <v>10</v>
      </c>
      <c r="B42" s="25" t="s">
        <v>152</v>
      </c>
      <c r="C42" s="103">
        <f t="shared" si="0"/>
        <v>-0.61</v>
      </c>
      <c r="D42" s="104">
        <f t="shared" si="2"/>
        <v>-0.33</v>
      </c>
      <c r="E42" s="105">
        <f t="shared" si="1"/>
        <v>-0.94</v>
      </c>
      <c r="G42" s="106"/>
      <c r="H42" s="107"/>
      <c r="I42" s="108"/>
    </row>
    <row r="43" spans="1:9" ht="13.5" x14ac:dyDescent="0.2">
      <c r="A43" s="97">
        <v>11</v>
      </c>
      <c r="B43" s="25" t="s">
        <v>153</v>
      </c>
      <c r="C43" s="103">
        <f t="shared" si="0"/>
        <v>-0.6</v>
      </c>
      <c r="D43" s="104">
        <f t="shared" si="2"/>
        <v>-0.33</v>
      </c>
      <c r="E43" s="105">
        <f t="shared" si="1"/>
        <v>-0.92999999999999994</v>
      </c>
      <c r="G43" s="106"/>
      <c r="H43" s="107"/>
      <c r="I43" s="108"/>
    </row>
    <row r="44" spans="1:9" ht="13.5" x14ac:dyDescent="0.2">
      <c r="A44" s="97">
        <v>12</v>
      </c>
      <c r="B44" s="26" t="s">
        <v>154</v>
      </c>
      <c r="C44" s="103">
        <f t="shared" si="0"/>
        <v>-0.76</v>
      </c>
      <c r="D44" s="104">
        <f t="shared" si="2"/>
        <v>-0.33</v>
      </c>
      <c r="E44" s="105">
        <f t="shared" si="1"/>
        <v>-1.0900000000000001</v>
      </c>
      <c r="G44" s="106"/>
      <c r="H44" s="107"/>
      <c r="I44" s="108"/>
    </row>
    <row r="45" spans="1:9" ht="13.5" x14ac:dyDescent="0.2">
      <c r="A45" s="97">
        <v>13</v>
      </c>
      <c r="B45" s="26" t="s">
        <v>155</v>
      </c>
      <c r="C45" s="103">
        <f t="shared" si="0"/>
        <v>-0.72</v>
      </c>
      <c r="D45" s="104">
        <f t="shared" si="2"/>
        <v>-0.33</v>
      </c>
      <c r="E45" s="105">
        <f t="shared" si="1"/>
        <v>-1.05</v>
      </c>
      <c r="G45" s="106"/>
      <c r="H45" s="107"/>
      <c r="I45" s="108"/>
    </row>
    <row r="46" spans="1:9" ht="13.5" x14ac:dyDescent="0.2">
      <c r="A46" s="97">
        <v>14</v>
      </c>
      <c r="B46" s="25" t="s">
        <v>156</v>
      </c>
      <c r="C46" s="103">
        <f t="shared" si="0"/>
        <v>-0.73</v>
      </c>
      <c r="D46" s="104">
        <f t="shared" si="2"/>
        <v>-0.33</v>
      </c>
      <c r="E46" s="105">
        <f t="shared" si="1"/>
        <v>-1.06</v>
      </c>
      <c r="G46" s="106"/>
      <c r="H46" s="107"/>
      <c r="I46" s="108"/>
    </row>
    <row r="47" spans="1:9" ht="13.5" x14ac:dyDescent="0.2">
      <c r="A47" s="97">
        <v>15</v>
      </c>
      <c r="B47" s="25" t="s">
        <v>157</v>
      </c>
      <c r="C47" s="103">
        <f t="shared" si="0"/>
        <v>-0.75</v>
      </c>
      <c r="D47" s="104">
        <f t="shared" si="2"/>
        <v>-0.33</v>
      </c>
      <c r="E47" s="105">
        <f t="shared" si="1"/>
        <v>-1.08</v>
      </c>
      <c r="G47" s="106"/>
      <c r="H47" s="107"/>
      <c r="I47" s="108"/>
    </row>
    <row r="48" spans="1:9" ht="13.5" x14ac:dyDescent="0.2">
      <c r="A48" s="97">
        <v>16</v>
      </c>
      <c r="B48" s="25" t="s">
        <v>158</v>
      </c>
      <c r="C48" s="103">
        <f t="shared" si="0"/>
        <v>-0.56000000000000005</v>
      </c>
      <c r="D48" s="104">
        <f t="shared" si="2"/>
        <v>-0.33</v>
      </c>
      <c r="E48" s="105">
        <f t="shared" si="1"/>
        <v>-0.89000000000000012</v>
      </c>
      <c r="G48" s="106"/>
      <c r="H48" s="107"/>
      <c r="I48" s="108"/>
    </row>
    <row r="49" spans="1:9" ht="13.5" x14ac:dyDescent="0.2">
      <c r="A49" s="97">
        <v>17</v>
      </c>
      <c r="B49" s="25" t="s">
        <v>159</v>
      </c>
      <c r="C49" s="103">
        <f t="shared" si="0"/>
        <v>-0.56000000000000005</v>
      </c>
      <c r="D49" s="104">
        <f t="shared" si="2"/>
        <v>-0.33</v>
      </c>
      <c r="E49" s="105">
        <f t="shared" si="1"/>
        <v>-0.89000000000000012</v>
      </c>
      <c r="G49" s="106"/>
      <c r="H49" s="107"/>
      <c r="I49" s="108"/>
    </row>
    <row r="50" spans="1:9" ht="13.5" x14ac:dyDescent="0.2">
      <c r="A50" s="97">
        <v>18</v>
      </c>
      <c r="B50" s="25" t="s">
        <v>50</v>
      </c>
      <c r="C50" s="103">
        <f t="shared" si="0"/>
        <v>-0.56999999999999995</v>
      </c>
      <c r="D50" s="104">
        <f t="shared" si="2"/>
        <v>-0.33</v>
      </c>
      <c r="E50" s="105">
        <f t="shared" si="1"/>
        <v>-0.89999999999999991</v>
      </c>
      <c r="G50" s="106"/>
      <c r="H50" s="107"/>
      <c r="I50" s="108"/>
    </row>
    <row r="51" spans="1:9" ht="13.5" x14ac:dyDescent="0.2">
      <c r="A51" s="97"/>
      <c r="B51" s="25"/>
      <c r="C51" s="103"/>
      <c r="D51" s="104"/>
      <c r="E51" s="105"/>
      <c r="G51" s="106"/>
      <c r="H51" s="107"/>
      <c r="I51" s="108"/>
    </row>
    <row r="52" spans="1:9" x14ac:dyDescent="0.2">
      <c r="A52" s="94"/>
      <c r="B52" s="94"/>
      <c r="C52" s="90"/>
    </row>
    <row r="53" spans="1:9" x14ac:dyDescent="0.2">
      <c r="A53" s="88" t="s">
        <v>4</v>
      </c>
      <c r="B53" s="88"/>
      <c r="C53" s="94" t="s">
        <v>1</v>
      </c>
    </row>
    <row r="54" spans="1:9" ht="24.75" customHeight="1" x14ac:dyDescent="0.2">
      <c r="A54" s="109" t="s">
        <v>27</v>
      </c>
      <c r="B54" s="109"/>
      <c r="C54" s="109"/>
      <c r="D54" s="109"/>
      <c r="E54" s="109"/>
    </row>
    <row r="55" spans="1:9" x14ac:dyDescent="0.2">
      <c r="A55" s="88"/>
      <c r="B55" s="88"/>
      <c r="D55" s="110" t="s">
        <v>5</v>
      </c>
    </row>
    <row r="56" spans="1:9" x14ac:dyDescent="0.2">
      <c r="A56" s="111"/>
      <c r="B56" s="111"/>
      <c r="C56" s="111"/>
      <c r="D56" s="111"/>
      <c r="E56" s="111"/>
    </row>
    <row r="57" spans="1:9" x14ac:dyDescent="0.2">
      <c r="A57" s="111"/>
      <c r="B57" s="111"/>
      <c r="C57" s="111"/>
      <c r="D57" s="111"/>
      <c r="E57" s="111"/>
    </row>
    <row r="58" spans="1:9" x14ac:dyDescent="0.2">
      <c r="A58" s="112"/>
      <c r="B58" s="112"/>
    </row>
  </sheetData>
  <hyperlinks>
    <hyperlink ref="F5" r:id="rId1" xr:uid="{4B5AACB9-4968-4FCF-8A59-76B9DC6A3DCC}"/>
  </hyperlinks>
  <printOptions horizontalCentered="1" verticalCentered="1"/>
  <pageMargins left="0.25" right="0.25" top="0.75" bottom="0.75" header="0.3" footer="0.3"/>
  <pageSetup scale="93" orientation="portrait" horizontalDpi="1200" verticalDpi="12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92D050"/>
    <pageSetUpPr fitToPage="1"/>
  </sheetPr>
  <dimension ref="A1:AD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7.5703125" style="3" bestFit="1" customWidth="1"/>
    <col min="2" max="2" width="43.7109375" style="3" bestFit="1" customWidth="1"/>
    <col min="3" max="6" width="12.85546875" style="3" bestFit="1" customWidth="1"/>
    <col min="7" max="7" width="11.7109375" style="3" customWidth="1"/>
    <col min="8" max="8" width="13.7109375" style="3" bestFit="1" customWidth="1"/>
    <col min="9" max="12" width="12.85546875" style="3" bestFit="1" customWidth="1"/>
    <col min="13" max="14" width="14" style="3" customWidth="1"/>
    <col min="15" max="15" width="11.7109375" style="3" customWidth="1"/>
    <col min="16" max="16" width="13.7109375" style="3" bestFit="1" customWidth="1"/>
    <col min="17" max="22" width="12.85546875" style="3" bestFit="1" customWidth="1"/>
    <col min="23" max="28" width="12.85546875" style="3" customWidth="1"/>
    <col min="29" max="29" width="11.7109375" style="3" customWidth="1"/>
    <col min="30" max="30" width="13.7109375" style="3" bestFit="1" customWidth="1"/>
    <col min="31" max="16384" width="9.140625" style="3"/>
  </cols>
  <sheetData>
    <row r="1" spans="1:30" x14ac:dyDescent="0.2">
      <c r="A1" s="3" t="s">
        <v>1</v>
      </c>
    </row>
    <row r="2" spans="1:30" ht="15" customHeight="1" thickBot="1" x14ac:dyDescent="0.25">
      <c r="C2" s="129" t="s">
        <v>325</v>
      </c>
      <c r="D2" s="129"/>
      <c r="E2" s="129"/>
      <c r="F2" s="129"/>
      <c r="G2" s="129" t="s">
        <v>330</v>
      </c>
      <c r="H2" s="129"/>
      <c r="I2" s="129" t="s">
        <v>328</v>
      </c>
      <c r="J2" s="129"/>
      <c r="K2" s="129"/>
      <c r="L2" s="129"/>
      <c r="M2" s="129"/>
      <c r="N2" s="129"/>
      <c r="O2" s="129" t="s">
        <v>327</v>
      </c>
      <c r="P2" s="129"/>
      <c r="Q2" s="129" t="s">
        <v>326</v>
      </c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 t="s">
        <v>329</v>
      </c>
      <c r="AD2" s="129"/>
    </row>
    <row r="3" spans="1:30" s="6" customFormat="1" ht="30" customHeight="1" thickBot="1" x14ac:dyDescent="0.25">
      <c r="A3" s="153" t="s">
        <v>25</v>
      </c>
      <c r="B3" s="42" t="s">
        <v>245</v>
      </c>
      <c r="C3" s="137">
        <v>189366</v>
      </c>
      <c r="D3" s="148"/>
      <c r="E3" s="148"/>
      <c r="F3" s="138"/>
      <c r="G3" s="137">
        <v>204845</v>
      </c>
      <c r="H3" s="148"/>
      <c r="I3" s="137">
        <v>200095</v>
      </c>
      <c r="J3" s="148"/>
      <c r="K3" s="148"/>
      <c r="L3" s="148"/>
      <c r="M3" s="148"/>
      <c r="N3" s="138"/>
      <c r="O3" s="137">
        <v>203375</v>
      </c>
      <c r="P3" s="138"/>
      <c r="Q3" s="48"/>
      <c r="R3" s="46">
        <v>203089</v>
      </c>
      <c r="S3" s="46"/>
      <c r="T3" s="48"/>
      <c r="U3" s="46"/>
      <c r="V3" s="47"/>
      <c r="W3" s="46"/>
      <c r="X3" s="46"/>
      <c r="Y3" s="46"/>
      <c r="Z3" s="46"/>
      <c r="AA3" s="46"/>
      <c r="AB3" s="46"/>
      <c r="AC3" s="48">
        <v>205613</v>
      </c>
      <c r="AD3" s="46"/>
    </row>
    <row r="4" spans="1:30" s="6" customFormat="1" ht="48" thickBot="1" x14ac:dyDescent="0.25">
      <c r="A4" s="154"/>
      <c r="B4" s="7" t="s">
        <v>26</v>
      </c>
      <c r="C4" s="158" t="s">
        <v>202</v>
      </c>
      <c r="D4" s="159"/>
      <c r="E4" s="159"/>
      <c r="F4" s="160"/>
      <c r="G4" s="49" t="s">
        <v>198</v>
      </c>
      <c r="H4" s="50"/>
      <c r="I4" s="51" t="s">
        <v>203</v>
      </c>
      <c r="J4" s="52"/>
      <c r="K4" s="51"/>
      <c r="L4" s="52"/>
      <c r="M4" s="51"/>
      <c r="N4" s="53"/>
      <c r="O4" s="140" t="s">
        <v>281</v>
      </c>
      <c r="P4" s="141"/>
      <c r="Q4" s="52" t="s">
        <v>204</v>
      </c>
      <c r="R4" s="52"/>
      <c r="S4" s="52"/>
      <c r="T4" s="52"/>
      <c r="U4" s="52"/>
      <c r="V4" s="53"/>
      <c r="W4" s="52"/>
      <c r="X4" s="52"/>
      <c r="Y4" s="52"/>
      <c r="Z4" s="52"/>
      <c r="AA4" s="52"/>
      <c r="AB4" s="52"/>
      <c r="AC4" s="49" t="s">
        <v>241</v>
      </c>
      <c r="AD4" s="50"/>
    </row>
    <row r="5" spans="1:30" s="6" customFormat="1" ht="16.5" thickBot="1" x14ac:dyDescent="0.25">
      <c r="A5" s="155"/>
      <c r="B5" s="5"/>
      <c r="C5" s="51" t="s">
        <v>109</v>
      </c>
      <c r="D5" s="53"/>
      <c r="E5" s="161" t="s">
        <v>229</v>
      </c>
      <c r="F5" s="162"/>
      <c r="G5" s="49" t="s">
        <v>226</v>
      </c>
      <c r="H5" s="54"/>
      <c r="I5" s="49" t="s">
        <v>161</v>
      </c>
      <c r="J5" s="53"/>
      <c r="K5" s="49" t="s">
        <v>160</v>
      </c>
      <c r="L5" s="53"/>
      <c r="M5" s="49" t="s">
        <v>162</v>
      </c>
      <c r="N5" s="54"/>
      <c r="O5" s="140" t="s">
        <v>280</v>
      </c>
      <c r="P5" s="141"/>
      <c r="Q5" s="71" t="s">
        <v>112</v>
      </c>
      <c r="R5" s="72"/>
      <c r="S5" s="71" t="s">
        <v>114</v>
      </c>
      <c r="T5" s="72"/>
      <c r="U5" s="71" t="s">
        <v>135</v>
      </c>
      <c r="V5" s="72"/>
      <c r="W5" s="74" t="s">
        <v>236</v>
      </c>
      <c r="X5" s="73"/>
      <c r="Y5" s="73" t="s">
        <v>237</v>
      </c>
      <c r="Z5" s="73"/>
      <c r="AA5" s="73" t="s">
        <v>240</v>
      </c>
      <c r="AB5" s="73"/>
      <c r="AC5" s="49" t="s">
        <v>242</v>
      </c>
      <c r="AD5" s="54"/>
    </row>
    <row r="6" spans="1:30" s="6" customFormat="1" ht="19.5" customHeight="1" x14ac:dyDescent="0.2">
      <c r="A6" s="113"/>
      <c r="B6" s="119" t="s">
        <v>268</v>
      </c>
      <c r="C6" s="130" t="s">
        <v>270</v>
      </c>
      <c r="D6" s="131"/>
      <c r="E6" s="163" t="s">
        <v>272</v>
      </c>
      <c r="F6" s="164"/>
      <c r="G6" s="134">
        <v>37.783019000000003</v>
      </c>
      <c r="H6" s="131"/>
      <c r="I6" s="134">
        <v>39.00804145</v>
      </c>
      <c r="J6" s="131"/>
      <c r="K6" s="134">
        <v>38.930371780000002</v>
      </c>
      <c r="L6" s="131"/>
      <c r="M6" s="134">
        <v>39.343961839999999</v>
      </c>
      <c r="N6" s="131"/>
      <c r="O6" s="130" t="s">
        <v>278</v>
      </c>
      <c r="P6" s="131"/>
      <c r="Q6" s="134">
        <v>38.458910000000003</v>
      </c>
      <c r="R6" s="131"/>
      <c r="S6" s="134">
        <v>38.824260000000002</v>
      </c>
      <c r="T6" s="131"/>
      <c r="U6" s="134">
        <v>38.326729999999998</v>
      </c>
      <c r="V6" s="131"/>
      <c r="W6" s="134">
        <v>38.85622</v>
      </c>
      <c r="X6" s="144"/>
      <c r="Y6" s="130">
        <v>38.369599999999998</v>
      </c>
      <c r="Z6" s="146"/>
      <c r="AA6" s="130">
        <v>38.431370000000001</v>
      </c>
      <c r="AB6" s="131"/>
      <c r="AC6" s="134" t="s">
        <v>274</v>
      </c>
      <c r="AD6" s="131"/>
    </row>
    <row r="7" spans="1:30" s="6" customFormat="1" ht="16.5" thickBot="1" x14ac:dyDescent="0.25">
      <c r="A7" s="113"/>
      <c r="B7" s="119" t="s">
        <v>269</v>
      </c>
      <c r="C7" s="167" t="s">
        <v>271</v>
      </c>
      <c r="D7" s="166"/>
      <c r="E7" s="165" t="s">
        <v>273</v>
      </c>
      <c r="F7" s="166"/>
      <c r="G7" s="135">
        <v>80.478217000000001</v>
      </c>
      <c r="H7" s="136"/>
      <c r="I7" s="135">
        <v>-80.30804784</v>
      </c>
      <c r="J7" s="136"/>
      <c r="K7" s="135">
        <v>-79.905321130000004</v>
      </c>
      <c r="L7" s="136"/>
      <c r="M7" s="135">
        <v>-80.23740574</v>
      </c>
      <c r="N7" s="136"/>
      <c r="O7" s="139" t="s">
        <v>279</v>
      </c>
      <c r="P7" s="136"/>
      <c r="Q7" s="142">
        <v>-81.818389999999994</v>
      </c>
      <c r="R7" s="143"/>
      <c r="S7" s="142">
        <v>-81.750870000000006</v>
      </c>
      <c r="T7" s="143"/>
      <c r="U7" s="142">
        <v>-80.835350000000005</v>
      </c>
      <c r="V7" s="143"/>
      <c r="W7" s="135">
        <v>-82.14385</v>
      </c>
      <c r="X7" s="145"/>
      <c r="Y7" s="139">
        <v>-81.760710000000003</v>
      </c>
      <c r="Z7" s="147"/>
      <c r="AA7" s="132">
        <v>-8237139</v>
      </c>
      <c r="AB7" s="133"/>
      <c r="AC7" s="135" t="s">
        <v>275</v>
      </c>
      <c r="AD7" s="136"/>
    </row>
    <row r="8" spans="1:30" ht="20.100000000000001" customHeight="1" thickBot="1" x14ac:dyDescent="0.25">
      <c r="A8" s="156"/>
      <c r="B8" s="11" t="s">
        <v>30</v>
      </c>
      <c r="C8" s="55" t="s">
        <v>58</v>
      </c>
      <c r="D8" s="56"/>
      <c r="E8" s="149" t="s">
        <v>230</v>
      </c>
      <c r="F8" s="150"/>
      <c r="G8" s="57" t="s">
        <v>199</v>
      </c>
      <c r="H8" s="58"/>
      <c r="I8" s="57" t="s">
        <v>165</v>
      </c>
      <c r="J8" s="58"/>
      <c r="K8" s="57" t="s">
        <v>163</v>
      </c>
      <c r="L8" s="58"/>
      <c r="M8" s="57" t="s">
        <v>167</v>
      </c>
      <c r="N8" s="58"/>
      <c r="O8" s="57" t="s">
        <v>276</v>
      </c>
      <c r="P8" s="58"/>
      <c r="Q8" s="149" t="s">
        <v>32</v>
      </c>
      <c r="R8" s="150"/>
      <c r="S8" s="149" t="s">
        <v>31</v>
      </c>
      <c r="T8" s="150"/>
      <c r="U8" s="59" t="s">
        <v>104</v>
      </c>
      <c r="V8" s="56"/>
      <c r="W8" s="69" t="s">
        <v>235</v>
      </c>
      <c r="X8" s="69"/>
      <c r="Y8" s="69" t="s">
        <v>238</v>
      </c>
      <c r="Z8" s="69"/>
      <c r="AA8" s="69" t="s">
        <v>70</v>
      </c>
      <c r="AB8" s="69"/>
      <c r="AC8" s="57" t="s">
        <v>243</v>
      </c>
      <c r="AD8" s="58"/>
    </row>
    <row r="9" spans="1:30" ht="20.100000000000001" customHeight="1" thickBot="1" x14ac:dyDescent="0.25">
      <c r="A9" s="157"/>
      <c r="B9" s="12"/>
      <c r="C9" s="57" t="s">
        <v>59</v>
      </c>
      <c r="D9" s="58"/>
      <c r="E9" s="151" t="s">
        <v>231</v>
      </c>
      <c r="F9" s="152"/>
      <c r="G9" s="57" t="s">
        <v>101</v>
      </c>
      <c r="H9" s="58"/>
      <c r="I9" s="57" t="s">
        <v>166</v>
      </c>
      <c r="J9" s="58"/>
      <c r="K9" s="57" t="s">
        <v>164</v>
      </c>
      <c r="L9" s="58"/>
      <c r="M9" s="57" t="s">
        <v>168</v>
      </c>
      <c r="N9" s="58"/>
      <c r="O9" s="57" t="s">
        <v>277</v>
      </c>
      <c r="P9" s="58"/>
      <c r="Q9" s="151" t="s">
        <v>66</v>
      </c>
      <c r="R9" s="152"/>
      <c r="S9" s="151" t="s">
        <v>69</v>
      </c>
      <c r="T9" s="152"/>
      <c r="U9" s="57" t="s">
        <v>200</v>
      </c>
      <c r="V9" s="58"/>
      <c r="W9" s="70" t="s">
        <v>68</v>
      </c>
      <c r="X9" s="70"/>
      <c r="Y9" s="70" t="s">
        <v>65</v>
      </c>
      <c r="Z9" s="70"/>
      <c r="AA9" s="70" t="s">
        <v>239</v>
      </c>
      <c r="AB9" s="70"/>
      <c r="AC9" s="57" t="s">
        <v>244</v>
      </c>
      <c r="AD9" s="58"/>
    </row>
    <row r="10" spans="1:30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ht="20.100000000000001" customHeight="1" x14ac:dyDescent="0.2">
      <c r="A11" s="16">
        <v>1</v>
      </c>
      <c r="B11" s="9" t="s">
        <v>180</v>
      </c>
      <c r="C11" s="120">
        <v>74.510000000000005</v>
      </c>
      <c r="D11" s="18">
        <f>IF(C11="No Bid","",IF(C11&lt;&gt;0,C11+'Basic Price Adjustment'!$E33,""))</f>
        <v>73.790000000000006</v>
      </c>
      <c r="E11" s="120">
        <v>73.989999999999995</v>
      </c>
      <c r="F11" s="18">
        <f>IF(E11="No Bid","",IF(E11&lt;&gt;0,E11+'Basic Price Adjustment'!$E33,""))</f>
        <v>73.27</v>
      </c>
      <c r="G11" s="120">
        <v>62.32</v>
      </c>
      <c r="H11" s="18">
        <f>IF(G11="No Bid","",IF(G11&lt;&gt;0,G11+'Basic Price Adjustment'!$E33,""))</f>
        <v>61.6</v>
      </c>
      <c r="I11" s="120">
        <v>68.95</v>
      </c>
      <c r="J11" s="18">
        <f>IF(I11="No Bid","",IF(I11&lt;&gt;0,I11+'Basic Price Adjustment'!$E33,""))</f>
        <v>68.23</v>
      </c>
      <c r="K11" s="120">
        <v>63.28</v>
      </c>
      <c r="L11" s="18">
        <f>IF(K11="No Bid","",IF(K11&lt;&gt;0,K11+'Basic Price Adjustment'!$E33,""))</f>
        <v>62.56</v>
      </c>
      <c r="M11" s="120">
        <v>69.64</v>
      </c>
      <c r="N11" s="18">
        <f>IF(M11="No Bid","",IF(M11&lt;&gt;0,M11+'Basic Price Adjustment'!$E33,""))</f>
        <v>68.92</v>
      </c>
      <c r="O11" s="120">
        <v>80</v>
      </c>
      <c r="P11" s="18">
        <f>IF(O11="No Bid","",IF(O11&lt;&gt;0,O11+'Basic Price Adjustment'!$E33,""))</f>
        <v>79.28</v>
      </c>
      <c r="Q11" s="120">
        <v>85.5</v>
      </c>
      <c r="R11" s="18">
        <f>IF(Q11="No Bid","",IF(Q11&lt;&gt;0,Q11+'Basic Price Adjustment'!$E33,""))</f>
        <v>84.78</v>
      </c>
      <c r="S11" s="120"/>
      <c r="T11" s="18" t="str">
        <f>IF(S11="No Bid","",IF(S11&lt;&gt;0,S11+'Basic Price Adjustment'!$E33,""))</f>
        <v/>
      </c>
      <c r="U11" s="120">
        <v>94</v>
      </c>
      <c r="V11" s="18">
        <f>IF(U11="No Bid","",IF(U11&lt;&gt;0,U11+'Basic Price Adjustment'!$E33,""))</f>
        <v>93.28</v>
      </c>
      <c r="W11" s="120">
        <v>84</v>
      </c>
      <c r="X11" s="18">
        <f>IF(W11="No Bid","",IF(W11&lt;&gt;0,W11+'Basic Price Adjustment'!$E33,""))</f>
        <v>83.28</v>
      </c>
      <c r="Y11" s="120">
        <v>85.5</v>
      </c>
      <c r="Z11" s="18">
        <f>IF(Y11="No Bid","",IF(Y11&lt;&gt;0,Y11+'Basic Price Adjustment'!$E33,""))</f>
        <v>84.78</v>
      </c>
      <c r="AA11" s="120">
        <v>84.75</v>
      </c>
      <c r="AB11" s="18">
        <f>IF(AA11="No Bid","",IF(AA11&lt;&gt;0,AA11+'Basic Price Adjustment'!$E33,""))</f>
        <v>84.03</v>
      </c>
      <c r="AC11" s="120">
        <v>72</v>
      </c>
      <c r="AD11" s="18">
        <f>IF(AC11="No Bid","",IF(AC11&lt;&gt;0,AC11+'Basic Price Adjustment'!$E33,""))</f>
        <v>71.28</v>
      </c>
    </row>
    <row r="12" spans="1:30" ht="20.100000000000001" customHeight="1" x14ac:dyDescent="0.2">
      <c r="A12" s="31">
        <v>2</v>
      </c>
      <c r="B12" s="31" t="s">
        <v>181</v>
      </c>
      <c r="C12" s="115">
        <v>75.510000000000005</v>
      </c>
      <c r="D12" s="18">
        <f>IF(C12="No Bid","",IF(C12&lt;&gt;0,C12+'Basic Price Adjustment'!$E34,""))</f>
        <v>74.740000000000009</v>
      </c>
      <c r="E12" s="115">
        <v>74.989999999999995</v>
      </c>
      <c r="F12" s="18">
        <f>IF(E12="No Bid","",IF(E12&lt;&gt;0,E12+'Basic Price Adjustment'!$E34,""))</f>
        <v>74.22</v>
      </c>
      <c r="G12" s="115"/>
      <c r="H12" s="18" t="str">
        <f>IF(G12="No Bid","",IF(G12&lt;&gt;0,G12+'Basic Price Adjustment'!$E34,""))</f>
        <v/>
      </c>
      <c r="I12" s="115">
        <v>72.88</v>
      </c>
      <c r="J12" s="18">
        <f>IF(I12="No Bid","",IF(I12&lt;&gt;0,I12+'Basic Price Adjustment'!$E34,""))</f>
        <v>72.11</v>
      </c>
      <c r="K12" s="115">
        <v>62.87</v>
      </c>
      <c r="L12" s="18">
        <f>IF(K12="No Bid","",IF(K12&lt;&gt;0,K12+'Basic Price Adjustment'!$E34,""))</f>
        <v>62.099999999999994</v>
      </c>
      <c r="M12" s="115">
        <v>73.33</v>
      </c>
      <c r="N12" s="18">
        <f>IF(M12="No Bid","",IF(M12&lt;&gt;0,M12+'Basic Price Adjustment'!$E34,""))</f>
        <v>72.56</v>
      </c>
      <c r="O12" s="115">
        <v>86</v>
      </c>
      <c r="P12" s="18">
        <f>IF(O12="No Bid","",IF(O12&lt;&gt;0,O12+'Basic Price Adjustment'!$E34,""))</f>
        <v>85.23</v>
      </c>
      <c r="Q12" s="115">
        <v>85.5</v>
      </c>
      <c r="R12" s="18">
        <f>IF(Q12="No Bid","",IF(Q12&lt;&gt;0,Q12+'Basic Price Adjustment'!$E34,""))</f>
        <v>84.73</v>
      </c>
      <c r="S12" s="115"/>
      <c r="T12" s="18" t="str">
        <f>IF(S12="No Bid","",IF(S12&lt;&gt;0,S12+'Basic Price Adjustment'!$E34,""))</f>
        <v/>
      </c>
      <c r="U12" s="115">
        <v>94</v>
      </c>
      <c r="V12" s="18">
        <f>IF(U12="No Bid","",IF(U12&lt;&gt;0,U12+'Basic Price Adjustment'!$E34,""))</f>
        <v>93.23</v>
      </c>
      <c r="W12" s="115"/>
      <c r="X12" s="18" t="str">
        <f>IF(W12="No Bid","",IF(W12&lt;&gt;0,W12+'Basic Price Adjustment'!$E34,""))</f>
        <v/>
      </c>
      <c r="Y12" s="115">
        <v>85.5</v>
      </c>
      <c r="Z12" s="18">
        <f>IF(Y12="No Bid","",IF(Y12&lt;&gt;0,Y12+'Basic Price Adjustment'!$E34,""))</f>
        <v>84.73</v>
      </c>
      <c r="AA12" s="115">
        <v>84.75</v>
      </c>
      <c r="AB12" s="18">
        <f>IF(AA12="No Bid","",IF(AA12&lt;&gt;0,AA12+'Basic Price Adjustment'!$E34,""))</f>
        <v>83.98</v>
      </c>
      <c r="AC12" s="115">
        <v>79</v>
      </c>
      <c r="AD12" s="18">
        <f>IF(AC12="No Bid","",IF(AC12&lt;&gt;0,AC12+'Basic Price Adjustment'!$E34,""))</f>
        <v>78.23</v>
      </c>
    </row>
    <row r="13" spans="1:30" ht="20.100000000000001" customHeight="1" x14ac:dyDescent="0.2">
      <c r="A13" s="17">
        <v>3</v>
      </c>
      <c r="B13" s="17" t="s">
        <v>182</v>
      </c>
      <c r="C13" s="120">
        <v>77.540000000000006</v>
      </c>
      <c r="D13" s="18">
        <f>IF(C13="No Bid","",IF(C13&lt;&gt;0,C13+'Basic Price Adjustment'!$E35,""))</f>
        <v>76.710000000000008</v>
      </c>
      <c r="E13" s="120">
        <v>76.95</v>
      </c>
      <c r="F13" s="18">
        <f>IF(E13="No Bid","",IF(E13&lt;&gt;0,E13+'Basic Price Adjustment'!$E35,""))</f>
        <v>76.12</v>
      </c>
      <c r="G13" s="120">
        <v>72.87</v>
      </c>
      <c r="H13" s="18">
        <f>IF(G13="No Bid","",IF(G13&lt;&gt;0,G13+'Basic Price Adjustment'!$E35,""))</f>
        <v>72.040000000000006</v>
      </c>
      <c r="I13" s="120">
        <v>73.2</v>
      </c>
      <c r="J13" s="18">
        <f>IF(I13="No Bid","",IF(I13&lt;&gt;0,I13+'Basic Price Adjustment'!$E35,""))</f>
        <v>72.37</v>
      </c>
      <c r="K13" s="120">
        <v>68.45</v>
      </c>
      <c r="L13" s="18">
        <f>IF(K13="No Bid","",IF(K13&lt;&gt;0,K13+'Basic Price Adjustment'!$E35,""))</f>
        <v>67.62</v>
      </c>
      <c r="M13" s="120">
        <v>73.33</v>
      </c>
      <c r="N13" s="18">
        <f>IF(M13="No Bid","",IF(M13&lt;&gt;0,M13+'Basic Price Adjustment'!$E35,""))</f>
        <v>72.5</v>
      </c>
      <c r="O13" s="120">
        <v>84</v>
      </c>
      <c r="P13" s="18">
        <f>IF(O13="No Bid","",IF(O13&lt;&gt;0,O13+'Basic Price Adjustment'!$E35,""))</f>
        <v>83.17</v>
      </c>
      <c r="Q13" s="120">
        <v>87</v>
      </c>
      <c r="R13" s="18">
        <f>IF(Q13="No Bid","",IF(Q13&lt;&gt;0,Q13+'Basic Price Adjustment'!$E35,""))</f>
        <v>86.17</v>
      </c>
      <c r="S13" s="120">
        <v>90</v>
      </c>
      <c r="T13" s="18">
        <f>IF(S13="No Bid","",IF(S13&lt;&gt;0,S13+'Basic Price Adjustment'!$E35,""))</f>
        <v>89.17</v>
      </c>
      <c r="U13" s="120">
        <v>98</v>
      </c>
      <c r="V13" s="18">
        <f>IF(U13="No Bid","",IF(U13&lt;&gt;0,U13+'Basic Price Adjustment'!$E35,""))</f>
        <v>97.17</v>
      </c>
      <c r="W13" s="120">
        <v>88</v>
      </c>
      <c r="X13" s="18">
        <f>IF(W13="No Bid","",IF(W13&lt;&gt;0,W13+'Basic Price Adjustment'!$E35,""))</f>
        <v>87.17</v>
      </c>
      <c r="Y13" s="120">
        <v>87</v>
      </c>
      <c r="Z13" s="18">
        <f>IF(Y13="No Bid","",IF(Y13&lt;&gt;0,Y13+'Basic Price Adjustment'!$E35,""))</f>
        <v>86.17</v>
      </c>
      <c r="AA13" s="120">
        <v>88.5</v>
      </c>
      <c r="AB13" s="18">
        <f>IF(AA13="No Bid","",IF(AA13&lt;&gt;0,AA13+'Basic Price Adjustment'!$E35,""))</f>
        <v>87.67</v>
      </c>
      <c r="AC13" s="120">
        <v>77</v>
      </c>
      <c r="AD13" s="18">
        <f>IF(AC13="No Bid","",IF(AC13&lt;&gt;0,AC13+'Basic Price Adjustment'!$E35,""))</f>
        <v>76.17</v>
      </c>
    </row>
    <row r="14" spans="1:30" ht="20.100000000000001" customHeight="1" x14ac:dyDescent="0.2">
      <c r="A14" s="31">
        <v>4</v>
      </c>
      <c r="B14" s="31" t="s">
        <v>183</v>
      </c>
      <c r="C14" s="115">
        <v>77.540000000000006</v>
      </c>
      <c r="D14" s="18">
        <f>IF(C14="No Bid","",IF(C14&lt;&gt;0,C14+'Basic Price Adjustment'!$E36,""))</f>
        <v>76.710000000000008</v>
      </c>
      <c r="E14" s="115">
        <v>76.95</v>
      </c>
      <c r="F14" s="18">
        <f>IF(E14="No Bid","",IF(E14&lt;&gt;0,E14+'Basic Price Adjustment'!$E36,""))</f>
        <v>76.12</v>
      </c>
      <c r="G14" s="115">
        <v>72.87</v>
      </c>
      <c r="H14" s="18">
        <f>IF(G14="No Bid","",IF(G14&lt;&gt;0,G14+'Basic Price Adjustment'!$E36,""))</f>
        <v>72.040000000000006</v>
      </c>
      <c r="I14" s="115">
        <v>73.2</v>
      </c>
      <c r="J14" s="18">
        <f>IF(I14="No Bid","",IF(I14&lt;&gt;0,I14+'Basic Price Adjustment'!$E36,""))</f>
        <v>72.37</v>
      </c>
      <c r="K14" s="115">
        <v>68.45</v>
      </c>
      <c r="L14" s="18">
        <f>IF(K14="No Bid","",IF(K14&lt;&gt;0,K14+'Basic Price Adjustment'!$E36,""))</f>
        <v>67.62</v>
      </c>
      <c r="M14" s="115">
        <v>73.33</v>
      </c>
      <c r="N14" s="18">
        <f>IF(M14="No Bid","",IF(M14&lt;&gt;0,M14+'Basic Price Adjustment'!$E36,""))</f>
        <v>72.5</v>
      </c>
      <c r="O14" s="115">
        <v>84</v>
      </c>
      <c r="P14" s="18">
        <f>IF(O14="No Bid","",IF(O14&lt;&gt;0,O14+'Basic Price Adjustment'!$E36,""))</f>
        <v>83.17</v>
      </c>
      <c r="Q14" s="115">
        <v>87</v>
      </c>
      <c r="R14" s="18">
        <f>IF(Q14="No Bid","",IF(Q14&lt;&gt;0,Q14+'Basic Price Adjustment'!$E36,""))</f>
        <v>86.17</v>
      </c>
      <c r="S14" s="115">
        <v>90</v>
      </c>
      <c r="T14" s="18">
        <f>IF(S14="No Bid","",IF(S14&lt;&gt;0,S14+'Basic Price Adjustment'!$E36,""))</f>
        <v>89.17</v>
      </c>
      <c r="U14" s="115">
        <v>98</v>
      </c>
      <c r="V14" s="18">
        <f>IF(U14="No Bid","",IF(U14&lt;&gt;0,U14+'Basic Price Adjustment'!$E36,""))</f>
        <v>97.17</v>
      </c>
      <c r="W14" s="115">
        <v>88</v>
      </c>
      <c r="X14" s="18">
        <f>IF(W14="No Bid","",IF(W14&lt;&gt;0,W14+'Basic Price Adjustment'!$E36,""))</f>
        <v>87.17</v>
      </c>
      <c r="Y14" s="115">
        <v>87</v>
      </c>
      <c r="Z14" s="18">
        <f>IF(Y14="No Bid","",IF(Y14&lt;&gt;0,Y14+'Basic Price Adjustment'!$E36,""))</f>
        <v>86.17</v>
      </c>
      <c r="AA14" s="115">
        <v>88.5</v>
      </c>
      <c r="AB14" s="18">
        <f>IF(AA14="No Bid","",IF(AA14&lt;&gt;0,AA14+'Basic Price Adjustment'!$E36,""))</f>
        <v>87.67</v>
      </c>
      <c r="AC14" s="115">
        <v>77</v>
      </c>
      <c r="AD14" s="18">
        <f>IF(AC14="No Bid","",IF(AC14&lt;&gt;0,AC14+'Basic Price Adjustment'!$E36,""))</f>
        <v>76.17</v>
      </c>
    </row>
    <row r="15" spans="1:30" ht="20.100000000000001" customHeight="1" x14ac:dyDescent="0.2">
      <c r="A15" s="17">
        <v>5</v>
      </c>
      <c r="B15" s="17" t="s">
        <v>184</v>
      </c>
      <c r="C15" s="120">
        <v>78.59</v>
      </c>
      <c r="D15" s="18">
        <f>IF(C15="No Bid","",IF(C15&lt;&gt;0,C15+'Basic Price Adjustment'!$E37,""))</f>
        <v>77.740000000000009</v>
      </c>
      <c r="E15" s="120">
        <v>77.680000000000007</v>
      </c>
      <c r="F15" s="18">
        <f>IF(E15="No Bid","",IF(E15&lt;&gt;0,E15+'Basic Price Adjustment'!$E37,""))</f>
        <v>76.830000000000013</v>
      </c>
      <c r="G15" s="120">
        <v>73.61</v>
      </c>
      <c r="H15" s="18">
        <f>IF(G15="No Bid","",IF(G15&lt;&gt;0,G15+'Basic Price Adjustment'!$E37,""))</f>
        <v>72.760000000000005</v>
      </c>
      <c r="I15" s="120">
        <v>73.41</v>
      </c>
      <c r="J15" s="18">
        <f>IF(I15="No Bid","",IF(I15&lt;&gt;0,I15+'Basic Price Adjustment'!$E37,""))</f>
        <v>72.56</v>
      </c>
      <c r="K15" s="120">
        <v>69.510000000000005</v>
      </c>
      <c r="L15" s="18">
        <f>IF(K15="No Bid","",IF(K15&lt;&gt;0,K15+'Basic Price Adjustment'!$E37,""))</f>
        <v>68.660000000000011</v>
      </c>
      <c r="M15" s="120">
        <v>73.41</v>
      </c>
      <c r="N15" s="18">
        <f>IF(M15="No Bid","",IF(M15&lt;&gt;0,M15+'Basic Price Adjustment'!$E37,""))</f>
        <v>72.56</v>
      </c>
      <c r="O15" s="120">
        <v>85</v>
      </c>
      <c r="P15" s="18">
        <f>IF(O15="No Bid","",IF(O15&lt;&gt;0,O15+'Basic Price Adjustment'!$E37,""))</f>
        <v>84.15</v>
      </c>
      <c r="Q15" s="120">
        <v>89</v>
      </c>
      <c r="R15" s="18">
        <f>IF(Q15="No Bid","",IF(Q15&lt;&gt;0,Q15+'Basic Price Adjustment'!$E37,""))</f>
        <v>88.15</v>
      </c>
      <c r="S15" s="120">
        <v>92</v>
      </c>
      <c r="T15" s="18">
        <f>IF(S15="No Bid","",IF(S15&lt;&gt;0,S15+'Basic Price Adjustment'!$E37,""))</f>
        <v>91.15</v>
      </c>
      <c r="U15" s="120">
        <v>100</v>
      </c>
      <c r="V15" s="18">
        <f>IF(U15="No Bid","",IF(U15&lt;&gt;0,U15+'Basic Price Adjustment'!$E37,""))</f>
        <v>99.15</v>
      </c>
      <c r="W15" s="120">
        <v>90</v>
      </c>
      <c r="X15" s="18">
        <f>IF(W15="No Bid","",IF(W15&lt;&gt;0,W15+'Basic Price Adjustment'!$E37,""))</f>
        <v>89.15</v>
      </c>
      <c r="Y15" s="120">
        <v>89</v>
      </c>
      <c r="Z15" s="18">
        <f>IF(Y15="No Bid","",IF(Y15&lt;&gt;0,Y15+'Basic Price Adjustment'!$E37,""))</f>
        <v>88.15</v>
      </c>
      <c r="AA15" s="120">
        <v>90.5</v>
      </c>
      <c r="AB15" s="18">
        <f>IF(AA15="No Bid","",IF(AA15&lt;&gt;0,AA15+'Basic Price Adjustment'!$E37,""))</f>
        <v>89.65</v>
      </c>
      <c r="AC15" s="120">
        <v>77</v>
      </c>
      <c r="AD15" s="18">
        <f>IF(AC15="No Bid","",IF(AC15&lt;&gt;0,AC15+'Basic Price Adjustment'!$E37,""))</f>
        <v>76.150000000000006</v>
      </c>
    </row>
    <row r="16" spans="1:30" ht="20.100000000000001" customHeight="1" x14ac:dyDescent="0.2">
      <c r="A16" s="29">
        <v>6</v>
      </c>
      <c r="B16" s="29" t="s">
        <v>185</v>
      </c>
      <c r="C16" s="115">
        <v>85.91</v>
      </c>
      <c r="D16" s="18">
        <f>IF(C16="No Bid","",IF(C16&lt;&gt;0,C16+'Basic Price Adjustment'!$E38,""))</f>
        <v>85.07</v>
      </c>
      <c r="E16" s="115">
        <v>84.41</v>
      </c>
      <c r="F16" s="18">
        <f>IF(E16="No Bid","",IF(E16&lt;&gt;0,E16+'Basic Price Adjustment'!$E38,""))</f>
        <v>83.57</v>
      </c>
      <c r="G16" s="115"/>
      <c r="H16" s="18" t="str">
        <f>IF(G16="No Bid","",IF(G16&lt;&gt;0,G16+'Basic Price Adjustment'!$E38,""))</f>
        <v/>
      </c>
      <c r="I16" s="115">
        <v>77.09</v>
      </c>
      <c r="J16" s="18">
        <f>IF(I16="No Bid","",IF(I16&lt;&gt;0,I16+'Basic Price Adjustment'!$E38,""))</f>
        <v>76.25</v>
      </c>
      <c r="K16" s="115">
        <v>72.37</v>
      </c>
      <c r="L16" s="18">
        <f>IF(K16="No Bid","",IF(K16&lt;&gt;0,K16+'Basic Price Adjustment'!$E38,""))</f>
        <v>71.53</v>
      </c>
      <c r="M16" s="115">
        <v>77.09</v>
      </c>
      <c r="N16" s="18">
        <f>IF(M16="No Bid","",IF(M16&lt;&gt;0,M16+'Basic Price Adjustment'!$E38,""))</f>
        <v>76.25</v>
      </c>
      <c r="O16" s="115">
        <v>96</v>
      </c>
      <c r="P16" s="18">
        <f>IF(O16="No Bid","",IF(O16&lt;&gt;0,O16+'Basic Price Adjustment'!$E38,""))</f>
        <v>95.16</v>
      </c>
      <c r="Q16" s="115"/>
      <c r="R16" s="18" t="str">
        <f>IF(Q16="No Bid","",IF(Q16&lt;&gt;0,Q16+'Basic Price Adjustment'!$E38,""))</f>
        <v/>
      </c>
      <c r="S16" s="115"/>
      <c r="T16" s="18" t="str">
        <f>IF(S16="No Bid","",IF(S16&lt;&gt;0,S16+'Basic Price Adjustment'!$E38,""))</f>
        <v/>
      </c>
      <c r="U16" s="115"/>
      <c r="V16" s="18" t="str">
        <f>IF(U16="No Bid","",IF(U16&lt;&gt;0,U16+'Basic Price Adjustment'!$E38,""))</f>
        <v/>
      </c>
      <c r="W16" s="115"/>
      <c r="X16" s="18" t="str">
        <f>IF(W16="No Bid","",IF(W16&lt;&gt;0,W16+'Basic Price Adjustment'!$E38,""))</f>
        <v/>
      </c>
      <c r="Y16" s="115"/>
      <c r="Z16" s="18" t="str">
        <f>IF(Y16="No Bid","",IF(Y16&lt;&gt;0,Y16+'Basic Price Adjustment'!$E38,""))</f>
        <v/>
      </c>
      <c r="AA16" s="115">
        <v>100</v>
      </c>
      <c r="AB16" s="18">
        <f>IF(AA16="No Bid","",IF(AA16&lt;&gt;0,AA16+'Basic Price Adjustment'!$E38,""))</f>
        <v>99.16</v>
      </c>
      <c r="AC16" s="115">
        <v>92</v>
      </c>
      <c r="AD16" s="18">
        <f>IF(AC16="No Bid","",IF(AC16&lt;&gt;0,AC16+'Basic Price Adjustment'!$E38,""))</f>
        <v>91.16</v>
      </c>
    </row>
    <row r="17" spans="1:30" ht="20.100000000000001" customHeight="1" x14ac:dyDescent="0.2">
      <c r="A17" s="17">
        <v>7</v>
      </c>
      <c r="B17" s="17" t="s">
        <v>186</v>
      </c>
      <c r="C17" s="120">
        <v>79.19</v>
      </c>
      <c r="D17" s="18">
        <f>IF(C17="No Bid","",IF(C17&lt;&gt;0,C17+'Basic Price Adjustment'!$E39,""))</f>
        <v>78.39</v>
      </c>
      <c r="E17" s="120">
        <v>77.25</v>
      </c>
      <c r="F17" s="18">
        <f>IF(E17="No Bid","",IF(E17&lt;&gt;0,E17+'Basic Price Adjustment'!$E39,""))</f>
        <v>76.45</v>
      </c>
      <c r="G17" s="120"/>
      <c r="H17" s="18" t="str">
        <f>IF(G17="No Bid","",IF(G17&lt;&gt;0,G17+'Basic Price Adjustment'!$E39,""))</f>
        <v/>
      </c>
      <c r="I17" s="120">
        <v>73.2</v>
      </c>
      <c r="J17" s="18">
        <f>IF(I17="No Bid","",IF(I17&lt;&gt;0,I17+'Basic Price Adjustment'!$E39,""))</f>
        <v>72.400000000000006</v>
      </c>
      <c r="K17" s="120">
        <v>68.45</v>
      </c>
      <c r="L17" s="18">
        <f>IF(K17="No Bid","",IF(K17&lt;&gt;0,K17+'Basic Price Adjustment'!$E39,""))</f>
        <v>67.650000000000006</v>
      </c>
      <c r="M17" s="120">
        <v>73.33</v>
      </c>
      <c r="N17" s="18">
        <f>IF(M17="No Bid","",IF(M17&lt;&gt;0,M17+'Basic Price Adjustment'!$E39,""))</f>
        <v>72.53</v>
      </c>
      <c r="O17" s="120">
        <v>86</v>
      </c>
      <c r="P17" s="18">
        <f>IF(O17="No Bid","",IF(O17&lt;&gt;0,O17+'Basic Price Adjustment'!$E39,""))</f>
        <v>85.2</v>
      </c>
      <c r="Q17" s="120">
        <v>90.5</v>
      </c>
      <c r="R17" s="18">
        <f>IF(Q17="No Bid","",IF(Q17&lt;&gt;0,Q17+'Basic Price Adjustment'!$E39,""))</f>
        <v>89.7</v>
      </c>
      <c r="S17" s="120"/>
      <c r="T17" s="18" t="str">
        <f>IF(S17="No Bid","",IF(S17&lt;&gt;0,S17+'Basic Price Adjustment'!$E39,""))</f>
        <v/>
      </c>
      <c r="U17" s="120">
        <v>98.5</v>
      </c>
      <c r="V17" s="18">
        <f>IF(U17="No Bid","",IF(U17&lt;&gt;0,U17+'Basic Price Adjustment'!$E39,""))</f>
        <v>97.7</v>
      </c>
      <c r="W17" s="120"/>
      <c r="X17" s="18" t="str">
        <f>IF(W17="No Bid","",IF(W17&lt;&gt;0,W17+'Basic Price Adjustment'!$E39,""))</f>
        <v/>
      </c>
      <c r="Y17" s="120">
        <v>90.5</v>
      </c>
      <c r="Z17" s="18">
        <f>IF(Y17="No Bid","",IF(Y17&lt;&gt;0,Y17+'Basic Price Adjustment'!$E39,""))</f>
        <v>89.7</v>
      </c>
      <c r="AA17" s="120">
        <v>89.5</v>
      </c>
      <c r="AB17" s="18">
        <f>IF(AA17="No Bid","",IF(AA17&lt;&gt;0,AA17+'Basic Price Adjustment'!$E39,""))</f>
        <v>88.7</v>
      </c>
      <c r="AC17" s="120">
        <v>79</v>
      </c>
      <c r="AD17" s="18">
        <f>IF(AC17="No Bid","",IF(AC17&lt;&gt;0,AC17+'Basic Price Adjustment'!$E39,""))</f>
        <v>78.2</v>
      </c>
    </row>
    <row r="18" spans="1:30" ht="20.100000000000001" customHeight="1" x14ac:dyDescent="0.2">
      <c r="A18" s="31">
        <v>8</v>
      </c>
      <c r="B18" s="31" t="s">
        <v>187</v>
      </c>
      <c r="C18" s="115">
        <v>85.39</v>
      </c>
      <c r="D18" s="18">
        <f>IF(C18="No Bid","",IF(C18&lt;&gt;0,C18+'Basic Price Adjustment'!$E40,""))</f>
        <v>84.44</v>
      </c>
      <c r="E18" s="115">
        <v>84.56</v>
      </c>
      <c r="F18" s="18">
        <f>IF(E18="No Bid","",IF(E18&lt;&gt;0,E18+'Basic Price Adjustment'!$E40,""))</f>
        <v>83.61</v>
      </c>
      <c r="G18" s="115">
        <v>76.180000000000007</v>
      </c>
      <c r="H18" s="18">
        <f>IF(G18="No Bid","",IF(G18&lt;&gt;0,G18+'Basic Price Adjustment'!$E40,""))</f>
        <v>75.23</v>
      </c>
      <c r="I18" s="115">
        <v>78.08</v>
      </c>
      <c r="J18" s="18">
        <f>IF(I18="No Bid","",IF(I18&lt;&gt;0,I18+'Basic Price Adjustment'!$E40,""))</f>
        <v>77.13</v>
      </c>
      <c r="K18" s="115">
        <v>77.23</v>
      </c>
      <c r="L18" s="18">
        <f>IF(K18="No Bid","",IF(K18&lt;&gt;0,K18+'Basic Price Adjustment'!$E40,""))</f>
        <v>76.28</v>
      </c>
      <c r="M18" s="115">
        <v>78.08</v>
      </c>
      <c r="N18" s="18">
        <f>IF(M18="No Bid","",IF(M18&lt;&gt;0,M18+'Basic Price Adjustment'!$E40,""))</f>
        <v>77.13</v>
      </c>
      <c r="O18" s="115">
        <v>90</v>
      </c>
      <c r="P18" s="18">
        <f>IF(O18="No Bid","",IF(O18&lt;&gt;0,O18+'Basic Price Adjustment'!$E40,""))</f>
        <v>89.05</v>
      </c>
      <c r="Q18" s="115">
        <v>94.5</v>
      </c>
      <c r="R18" s="18">
        <f>IF(Q18="No Bid","",IF(Q18&lt;&gt;0,Q18+'Basic Price Adjustment'!$E40,""))</f>
        <v>93.55</v>
      </c>
      <c r="S18" s="115">
        <v>95.5</v>
      </c>
      <c r="T18" s="18">
        <f>IF(S18="No Bid","",IF(S18&lt;&gt;0,S18+'Basic Price Adjustment'!$E40,""))</f>
        <v>94.55</v>
      </c>
      <c r="U18" s="115">
        <v>108</v>
      </c>
      <c r="V18" s="18">
        <f>IF(U18="No Bid","",IF(U18&lt;&gt;0,U18+'Basic Price Adjustment'!$E40,""))</f>
        <v>107.05</v>
      </c>
      <c r="W18" s="115">
        <v>98</v>
      </c>
      <c r="X18" s="18">
        <f>IF(W18="No Bid","",IF(W18&lt;&gt;0,W18+'Basic Price Adjustment'!$E40,""))</f>
        <v>97.05</v>
      </c>
      <c r="Y18" s="115">
        <v>94.5</v>
      </c>
      <c r="Z18" s="18">
        <f>IF(Y18="No Bid","",IF(Y18&lt;&gt;0,Y18+'Basic Price Adjustment'!$E40,""))</f>
        <v>93.55</v>
      </c>
      <c r="AA18" s="115">
        <v>98</v>
      </c>
      <c r="AB18" s="18">
        <f>IF(AA18="No Bid","",IF(AA18&lt;&gt;0,AA18+'Basic Price Adjustment'!$E40,""))</f>
        <v>97.05</v>
      </c>
      <c r="AC18" s="115">
        <v>80.5</v>
      </c>
      <c r="AD18" s="18">
        <f>IF(AC18="No Bid","",IF(AC18&lt;&gt;0,AC18+'Basic Price Adjustment'!$E40,""))</f>
        <v>79.55</v>
      </c>
    </row>
    <row r="19" spans="1:30" ht="20.100000000000001" customHeight="1" x14ac:dyDescent="0.2">
      <c r="A19" s="17">
        <v>9</v>
      </c>
      <c r="B19" s="17" t="s">
        <v>188</v>
      </c>
      <c r="C19" s="120">
        <v>89.89</v>
      </c>
      <c r="D19" s="18">
        <f>IF(C19="No Bid","",IF(C19&lt;&gt;0,C19+'Basic Price Adjustment'!$E41,""))</f>
        <v>88.95</v>
      </c>
      <c r="E19" s="120">
        <v>89.03</v>
      </c>
      <c r="F19" s="18">
        <f>IF(E19="No Bid","",IF(E19&lt;&gt;0,E19+'Basic Price Adjustment'!$E41,""))</f>
        <v>88.09</v>
      </c>
      <c r="G19" s="120"/>
      <c r="H19" s="18" t="str">
        <f>IF(G19="No Bid","",IF(G19&lt;&gt;0,G19+'Basic Price Adjustment'!$E41,""))</f>
        <v/>
      </c>
      <c r="I19" s="120">
        <v>82.92</v>
      </c>
      <c r="J19" s="18">
        <f>IF(I19="No Bid","",IF(I19&lt;&gt;0,I19+'Basic Price Adjustment'!$E41,""))</f>
        <v>81.98</v>
      </c>
      <c r="K19" s="120">
        <v>77.97</v>
      </c>
      <c r="L19" s="18">
        <f>IF(K19="No Bid","",IF(K19&lt;&gt;0,K19+'Basic Price Adjustment'!$E41,""))</f>
        <v>77.03</v>
      </c>
      <c r="M19" s="120">
        <v>82.92</v>
      </c>
      <c r="N19" s="18">
        <f>IF(M19="No Bid","",IF(M19&lt;&gt;0,M19+'Basic Price Adjustment'!$E41,""))</f>
        <v>81.98</v>
      </c>
      <c r="O19" s="120">
        <v>100</v>
      </c>
      <c r="P19" s="18">
        <f>IF(O19="No Bid","",IF(O19&lt;&gt;0,O19+'Basic Price Adjustment'!$E41,""))</f>
        <v>99.06</v>
      </c>
      <c r="Q19" s="120">
        <v>106.5</v>
      </c>
      <c r="R19" s="18">
        <f>IF(Q19="No Bid","",IF(Q19&lt;&gt;0,Q19+'Basic Price Adjustment'!$E41,""))</f>
        <v>105.56</v>
      </c>
      <c r="S19" s="120"/>
      <c r="T19" s="18" t="str">
        <f>IF(S19="No Bid","",IF(S19&lt;&gt;0,S19+'Basic Price Adjustment'!$E41,""))</f>
        <v/>
      </c>
      <c r="U19" s="120">
        <v>110</v>
      </c>
      <c r="V19" s="18">
        <f>IF(U19="No Bid","",IF(U19&lt;&gt;0,U19+'Basic Price Adjustment'!$E41,""))</f>
        <v>109.06</v>
      </c>
      <c r="W19" s="120"/>
      <c r="X19" s="18" t="str">
        <f>IF(W19="No Bid","",IF(W19&lt;&gt;0,W19+'Basic Price Adjustment'!$E41,""))</f>
        <v/>
      </c>
      <c r="Y19" s="120">
        <v>106.5</v>
      </c>
      <c r="Z19" s="18">
        <f>IF(Y19="No Bid","",IF(Y19&lt;&gt;0,Y19+'Basic Price Adjustment'!$E41,""))</f>
        <v>105.56</v>
      </c>
      <c r="AA19" s="120">
        <v>108.5</v>
      </c>
      <c r="AB19" s="18">
        <f>IF(AA19="No Bid","",IF(AA19&lt;&gt;0,AA19+'Basic Price Adjustment'!$E41,""))</f>
        <v>107.56</v>
      </c>
      <c r="AC19" s="120">
        <v>82.5</v>
      </c>
      <c r="AD19" s="18">
        <f>IF(AC19="No Bid","",IF(AC19&lt;&gt;0,AC19+'Basic Price Adjustment'!$E41,""))</f>
        <v>81.56</v>
      </c>
    </row>
    <row r="20" spans="1:30" ht="20.100000000000001" customHeight="1" x14ac:dyDescent="0.2">
      <c r="A20" s="31">
        <v>10</v>
      </c>
      <c r="B20" s="31" t="s">
        <v>189</v>
      </c>
      <c r="C20" s="115">
        <v>85.39</v>
      </c>
      <c r="D20" s="18">
        <f>IF(C20="No Bid","",IF(C20&lt;&gt;0,C20+'Basic Price Adjustment'!$E42,""))</f>
        <v>84.45</v>
      </c>
      <c r="E20" s="115">
        <v>84.56</v>
      </c>
      <c r="F20" s="18">
        <f>IF(E20="No Bid","",IF(E20&lt;&gt;0,E20+'Basic Price Adjustment'!$E42,""))</f>
        <v>83.62</v>
      </c>
      <c r="G20" s="115">
        <v>75.92</v>
      </c>
      <c r="H20" s="18">
        <f>IF(G20="No Bid","",IF(G20&lt;&gt;0,G20+'Basic Price Adjustment'!$E42,""))</f>
        <v>74.98</v>
      </c>
      <c r="I20" s="115">
        <v>78.08</v>
      </c>
      <c r="J20" s="18">
        <f>IF(I20="No Bid","",IF(I20&lt;&gt;0,I20+'Basic Price Adjustment'!$E42,""))</f>
        <v>77.14</v>
      </c>
      <c r="K20" s="115">
        <v>75.37</v>
      </c>
      <c r="L20" s="18">
        <f>IF(K20="No Bid","",IF(K20&lt;&gt;0,K20+'Basic Price Adjustment'!$E42,""))</f>
        <v>74.430000000000007</v>
      </c>
      <c r="M20" s="115">
        <v>78.08</v>
      </c>
      <c r="N20" s="18">
        <f>IF(M20="No Bid","",IF(M20&lt;&gt;0,M20+'Basic Price Adjustment'!$E42,""))</f>
        <v>77.14</v>
      </c>
      <c r="O20" s="115">
        <v>90</v>
      </c>
      <c r="P20" s="18">
        <f>IF(O20="No Bid","",IF(O20&lt;&gt;0,O20+'Basic Price Adjustment'!$E42,""))</f>
        <v>89.06</v>
      </c>
      <c r="Q20" s="115">
        <v>94.5</v>
      </c>
      <c r="R20" s="18">
        <f>IF(Q20="No Bid","",IF(Q20&lt;&gt;0,Q20+'Basic Price Adjustment'!$E42,""))</f>
        <v>93.56</v>
      </c>
      <c r="S20" s="115">
        <v>95.5</v>
      </c>
      <c r="T20" s="18">
        <f>IF(S20="No Bid","",IF(S20&lt;&gt;0,S20+'Basic Price Adjustment'!$E42,""))</f>
        <v>94.56</v>
      </c>
      <c r="U20" s="115">
        <v>108</v>
      </c>
      <c r="V20" s="18">
        <f>IF(U20="No Bid","",IF(U20&lt;&gt;0,U20+'Basic Price Adjustment'!$E42,""))</f>
        <v>107.06</v>
      </c>
      <c r="W20" s="115">
        <v>98</v>
      </c>
      <c r="X20" s="18">
        <f>IF(W20="No Bid","",IF(W20&lt;&gt;0,W20+'Basic Price Adjustment'!$E42,""))</f>
        <v>97.06</v>
      </c>
      <c r="Y20" s="115">
        <v>94.5</v>
      </c>
      <c r="Z20" s="18">
        <f>IF(Y20="No Bid","",IF(Y20&lt;&gt;0,Y20+'Basic Price Adjustment'!$E42,""))</f>
        <v>93.56</v>
      </c>
      <c r="AA20" s="115">
        <v>98</v>
      </c>
      <c r="AB20" s="18">
        <f>IF(AA20="No Bid","",IF(AA20&lt;&gt;0,AA20+'Basic Price Adjustment'!$E42,""))</f>
        <v>97.06</v>
      </c>
      <c r="AC20" s="115">
        <v>80.5</v>
      </c>
      <c r="AD20" s="18">
        <f>IF(AC20="No Bid","",IF(AC20&lt;&gt;0,AC20+'Basic Price Adjustment'!$E42,""))</f>
        <v>79.56</v>
      </c>
    </row>
    <row r="21" spans="1:30" ht="20.100000000000001" customHeight="1" x14ac:dyDescent="0.2">
      <c r="A21" s="17">
        <v>11</v>
      </c>
      <c r="B21" s="17" t="s">
        <v>190</v>
      </c>
      <c r="C21" s="120">
        <v>89.25</v>
      </c>
      <c r="D21" s="18">
        <f>IF(C21="No Bid","",IF(C21&lt;&gt;0,C21+'Basic Price Adjustment'!$E43,""))</f>
        <v>88.32</v>
      </c>
      <c r="E21" s="120">
        <v>88.83</v>
      </c>
      <c r="F21" s="18">
        <f>IF(E21="No Bid","",IF(E21&lt;&gt;0,E21+'Basic Price Adjustment'!$E43,""))</f>
        <v>87.899999999999991</v>
      </c>
      <c r="G21" s="120">
        <v>84.55</v>
      </c>
      <c r="H21" s="18">
        <f>IF(G21="No Bid","",IF(G21&lt;&gt;0,G21+'Basic Price Adjustment'!$E43,""))</f>
        <v>83.61999999999999</v>
      </c>
      <c r="I21" s="120">
        <v>83.06</v>
      </c>
      <c r="J21" s="18">
        <f>IF(I21="No Bid","",IF(I21&lt;&gt;0,I21+'Basic Price Adjustment'!$E43,""))</f>
        <v>82.13</v>
      </c>
      <c r="K21" s="120">
        <v>77.97</v>
      </c>
      <c r="L21" s="18">
        <f>IF(K21="No Bid","",IF(K21&lt;&gt;0,K21+'Basic Price Adjustment'!$E43,""))</f>
        <v>77.039999999999992</v>
      </c>
      <c r="M21" s="120">
        <v>83.06</v>
      </c>
      <c r="N21" s="18">
        <f>IF(M21="No Bid","",IF(M21&lt;&gt;0,M21+'Basic Price Adjustment'!$E43,""))</f>
        <v>82.13</v>
      </c>
      <c r="O21" s="120">
        <v>95</v>
      </c>
      <c r="P21" s="18">
        <f>IF(O21="No Bid","",IF(O21&lt;&gt;0,O21+'Basic Price Adjustment'!$E43,""))</f>
        <v>94.07</v>
      </c>
      <c r="Q21" s="120">
        <v>103.5</v>
      </c>
      <c r="R21" s="18">
        <f>IF(Q21="No Bid","",IF(Q21&lt;&gt;0,Q21+'Basic Price Adjustment'!$E43,""))</f>
        <v>102.57</v>
      </c>
      <c r="S21" s="120"/>
      <c r="T21" s="18" t="str">
        <f>IF(S21="No Bid","",IF(S21&lt;&gt;0,S21+'Basic Price Adjustment'!$E43,""))</f>
        <v/>
      </c>
      <c r="U21" s="120">
        <v>110</v>
      </c>
      <c r="V21" s="18">
        <f>IF(U21="No Bid","",IF(U21&lt;&gt;0,U21+'Basic Price Adjustment'!$E43,""))</f>
        <v>109.07</v>
      </c>
      <c r="W21" s="120"/>
      <c r="X21" s="18" t="str">
        <f>IF(W21="No Bid","",IF(W21&lt;&gt;0,W21+'Basic Price Adjustment'!$E43,""))</f>
        <v/>
      </c>
      <c r="Y21" s="115">
        <v>103.5</v>
      </c>
      <c r="Z21" s="18">
        <f>IF(Y21="No Bid","",IF(Y21&lt;&gt;0,Y21+'Basic Price Adjustment'!$E43,""))</f>
        <v>102.57</v>
      </c>
      <c r="AA21" s="115">
        <v>107</v>
      </c>
      <c r="AB21" s="18">
        <f>IF(AA21="No Bid","",IF(AA21&lt;&gt;0,AA21+'Basic Price Adjustment'!$E43,""))</f>
        <v>106.07</v>
      </c>
      <c r="AC21" s="115">
        <v>100</v>
      </c>
      <c r="AD21" s="18">
        <f>IF(AC21="No Bid","",IF(AC21&lt;&gt;0,AC21+'Basic Price Adjustment'!$E43,""))</f>
        <v>99.07</v>
      </c>
    </row>
    <row r="22" spans="1:30" ht="20.100000000000001" customHeight="1" x14ac:dyDescent="0.2">
      <c r="A22" s="31">
        <v>12</v>
      </c>
      <c r="B22" s="31" t="s">
        <v>191</v>
      </c>
      <c r="C22" s="115">
        <v>110</v>
      </c>
      <c r="D22" s="18">
        <f>IF(C22="No Bid","",IF(C22&lt;&gt;0,C22+'Basic Price Adjustment'!$E44,""))</f>
        <v>108.91</v>
      </c>
      <c r="E22" s="115">
        <v>110</v>
      </c>
      <c r="F22" s="18">
        <f>IF(E22="No Bid","",IF(E22&lt;&gt;0,E22+'Basic Price Adjustment'!$E44,""))</f>
        <v>108.91</v>
      </c>
      <c r="G22" s="115"/>
      <c r="H22" s="18" t="str">
        <f>IF(G22="No Bid","",IF(G22&lt;&gt;0,G22+'Basic Price Adjustment'!$E44,""))</f>
        <v/>
      </c>
      <c r="I22" s="115">
        <v>97.95</v>
      </c>
      <c r="J22" s="18">
        <f>IF(I22="No Bid","",IF(I22&lt;&gt;0,I22+'Basic Price Adjustment'!$E44,""))</f>
        <v>96.86</v>
      </c>
      <c r="K22" s="115">
        <v>86</v>
      </c>
      <c r="L22" s="18">
        <f>IF(K22="No Bid","",IF(K22&lt;&gt;0,K22+'Basic Price Adjustment'!$E44,""))</f>
        <v>84.91</v>
      </c>
      <c r="M22" s="115">
        <v>104.95</v>
      </c>
      <c r="N22" s="18">
        <f>IF(M22="No Bid","",IF(M22&lt;&gt;0,M22+'Basic Price Adjustment'!$E44,""))</f>
        <v>103.86</v>
      </c>
      <c r="O22" s="115"/>
      <c r="P22" s="18" t="str">
        <f>IF(O22="No Bid","",IF(O22&lt;&gt;0,O22+'Basic Price Adjustment'!$E44,""))</f>
        <v/>
      </c>
      <c r="Q22" s="115"/>
      <c r="R22" s="18" t="str">
        <f>IF(Q22="No Bid","",IF(Q22&lt;&gt;0,Q22+'Basic Price Adjustment'!$E44,""))</f>
        <v/>
      </c>
      <c r="S22" s="115"/>
      <c r="T22" s="18" t="str">
        <f>IF(S22="No Bid","",IF(S22&lt;&gt;0,S22+'Basic Price Adjustment'!$E44,""))</f>
        <v/>
      </c>
      <c r="U22" s="115"/>
      <c r="V22" s="18" t="str">
        <f>IF(U22="No Bid","",IF(U22&lt;&gt;0,U22+'Basic Price Adjustment'!$E44,""))</f>
        <v/>
      </c>
      <c r="W22" s="115"/>
      <c r="X22" s="18" t="str">
        <f>IF(W22="No Bid","",IF(W22&lt;&gt;0,W22+'Basic Price Adjustment'!$E44,""))</f>
        <v/>
      </c>
      <c r="Y22" s="115"/>
      <c r="Z22" s="18" t="str">
        <f>IF(Y22="No Bid","",IF(Y22&lt;&gt;0,Y22+'Basic Price Adjustment'!$E44,""))</f>
        <v/>
      </c>
      <c r="AA22" s="115"/>
      <c r="AB22" s="18" t="str">
        <f>IF(AA22="No Bid","",IF(AA22&lt;&gt;0,AA22+'Basic Price Adjustment'!$E44,""))</f>
        <v/>
      </c>
      <c r="AC22" s="115">
        <v>112</v>
      </c>
      <c r="AD22" s="18">
        <f>IF(AC22="No Bid","",IF(AC22&lt;&gt;0,AC22+'Basic Price Adjustment'!$E44,""))</f>
        <v>110.91</v>
      </c>
    </row>
    <row r="23" spans="1:30" ht="20.100000000000001" customHeight="1" x14ac:dyDescent="0.2">
      <c r="A23" s="17">
        <v>13</v>
      </c>
      <c r="B23" s="17" t="s">
        <v>192</v>
      </c>
      <c r="C23" s="120">
        <v>110</v>
      </c>
      <c r="D23" s="18">
        <f>IF(C23="No Bid","",IF(C23&lt;&gt;0,C23+'Basic Price Adjustment'!$E45,""))</f>
        <v>108.95</v>
      </c>
      <c r="E23" s="120">
        <v>110</v>
      </c>
      <c r="F23" s="18">
        <f>IF(E23="No Bid","",IF(E23&lt;&gt;0,E23+'Basic Price Adjustment'!$E45,""))</f>
        <v>108.95</v>
      </c>
      <c r="G23" s="120"/>
      <c r="H23" s="18" t="str">
        <f>IF(G23="No Bid","",IF(G23&lt;&gt;0,G23+'Basic Price Adjustment'!$E45,""))</f>
        <v/>
      </c>
      <c r="I23" s="120">
        <v>100.45</v>
      </c>
      <c r="J23" s="18">
        <f>IF(I23="No Bid","",IF(I23&lt;&gt;0,I23+'Basic Price Adjustment'!$E45,""))</f>
        <v>99.4</v>
      </c>
      <c r="K23" s="120">
        <v>87.6</v>
      </c>
      <c r="L23" s="18">
        <f>IF(K23="No Bid","",IF(K23&lt;&gt;0,K23+'Basic Price Adjustment'!$E45,""))</f>
        <v>86.55</v>
      </c>
      <c r="M23" s="120">
        <v>107.59</v>
      </c>
      <c r="N23" s="18">
        <f>IF(M23="No Bid","",IF(M23&lt;&gt;0,M23+'Basic Price Adjustment'!$E45,""))</f>
        <v>106.54</v>
      </c>
      <c r="O23" s="120"/>
      <c r="P23" s="18" t="str">
        <f>IF(O23="No Bid","",IF(O23&lt;&gt;0,O23+'Basic Price Adjustment'!$E45,""))</f>
        <v/>
      </c>
      <c r="Q23" s="120"/>
      <c r="R23" s="18" t="str">
        <f>IF(Q23="No Bid","",IF(Q23&lt;&gt;0,Q23+'Basic Price Adjustment'!$E45,""))</f>
        <v/>
      </c>
      <c r="S23" s="120"/>
      <c r="T23" s="18" t="str">
        <f>IF(S23="No Bid","",IF(S23&lt;&gt;0,S23+'Basic Price Adjustment'!$E45,""))</f>
        <v/>
      </c>
      <c r="U23" s="120"/>
      <c r="V23" s="18" t="str">
        <f>IF(U23="No Bid","",IF(U23&lt;&gt;0,U23+'Basic Price Adjustment'!$E45,""))</f>
        <v/>
      </c>
      <c r="W23" s="120"/>
      <c r="X23" s="18" t="str">
        <f>IF(W23="No Bid","",IF(W23&lt;&gt;0,W23+'Basic Price Adjustment'!$E45,""))</f>
        <v/>
      </c>
      <c r="Y23" s="120"/>
      <c r="Z23" s="18" t="str">
        <f>IF(Y23="No Bid","",IF(Y23&lt;&gt;0,Y23+'Basic Price Adjustment'!$E45,""))</f>
        <v/>
      </c>
      <c r="AA23" s="120"/>
      <c r="AB23" s="18" t="str">
        <f>IF(AA23="No Bid","",IF(AA23&lt;&gt;0,AA23+'Basic Price Adjustment'!$E45,""))</f>
        <v/>
      </c>
      <c r="AC23" s="120">
        <v>124</v>
      </c>
      <c r="AD23" s="18">
        <f>IF(AC23="No Bid","",IF(AC23&lt;&gt;0,AC23+'Basic Price Adjustment'!$E45,""))</f>
        <v>122.95</v>
      </c>
    </row>
    <row r="24" spans="1:30" ht="20.100000000000001" customHeight="1" x14ac:dyDescent="0.2">
      <c r="A24" s="31">
        <v>14</v>
      </c>
      <c r="B24" s="31" t="s">
        <v>193</v>
      </c>
      <c r="C24" s="115">
        <v>105</v>
      </c>
      <c r="D24" s="18">
        <f>IF(C24="No Bid","",IF(C24&lt;&gt;0,C24+'Basic Price Adjustment'!$E46,""))</f>
        <v>103.94</v>
      </c>
      <c r="E24" s="115">
        <v>105</v>
      </c>
      <c r="F24" s="18">
        <f>IF(E24="No Bid","",IF(E24&lt;&gt;0,E24+'Basic Price Adjustment'!$E46,""))</f>
        <v>103.94</v>
      </c>
      <c r="G24" s="115"/>
      <c r="H24" s="18" t="str">
        <f>IF(G24="No Bid","",IF(G24&lt;&gt;0,G24+'Basic Price Adjustment'!$E46,""))</f>
        <v/>
      </c>
      <c r="I24" s="115">
        <v>94.46</v>
      </c>
      <c r="J24" s="18">
        <f>IF(I24="No Bid","",IF(I24&lt;&gt;0,I24+'Basic Price Adjustment'!$E46,""))</f>
        <v>93.399999999999991</v>
      </c>
      <c r="K24" s="115">
        <v>87.63</v>
      </c>
      <c r="L24" s="18">
        <f>IF(K24="No Bid","",IF(K24&lt;&gt;0,K24+'Basic Price Adjustment'!$E46,""))</f>
        <v>86.57</v>
      </c>
      <c r="M24" s="115">
        <v>103.17</v>
      </c>
      <c r="N24" s="18">
        <f>IF(M24="No Bid","",IF(M24&lt;&gt;0,M24+'Basic Price Adjustment'!$E46,""))</f>
        <v>102.11</v>
      </c>
      <c r="O24" s="115">
        <v>98</v>
      </c>
      <c r="P24" s="18">
        <f>IF(O24="No Bid","",IF(O24&lt;&gt;0,O24+'Basic Price Adjustment'!$E46,""))</f>
        <v>96.94</v>
      </c>
      <c r="Q24" s="115">
        <v>112.5</v>
      </c>
      <c r="R24" s="18">
        <f>IF(Q24="No Bid","",IF(Q24&lt;&gt;0,Q24+'Basic Price Adjustment'!$E46,""))</f>
        <v>111.44</v>
      </c>
      <c r="S24" s="115">
        <v>106</v>
      </c>
      <c r="T24" s="18">
        <f>IF(S24="No Bid","",IF(S24&lt;&gt;0,S24+'Basic Price Adjustment'!$E46,""))</f>
        <v>104.94</v>
      </c>
      <c r="U24" s="115">
        <v>117</v>
      </c>
      <c r="V24" s="18">
        <f>IF(U24="No Bid","",IF(U24&lt;&gt;0,U24+'Basic Price Adjustment'!$E46,""))</f>
        <v>115.94</v>
      </c>
      <c r="W24" s="115"/>
      <c r="X24" s="18" t="str">
        <f>IF(W24="No Bid","",IF(W24&lt;&gt;0,W24+'Basic Price Adjustment'!$E46,""))</f>
        <v/>
      </c>
      <c r="Y24" s="115">
        <v>112.5</v>
      </c>
      <c r="Z24" s="18">
        <f>IF(Y24="No Bid","",IF(Y24&lt;&gt;0,Y24+'Basic Price Adjustment'!$E46,""))</f>
        <v>111.44</v>
      </c>
      <c r="AA24" s="115"/>
      <c r="AB24" s="18" t="str">
        <f>IF(AA24="No Bid","",IF(AA24&lt;&gt;0,AA24+'Basic Price Adjustment'!$E46,""))</f>
        <v/>
      </c>
      <c r="AC24" s="115">
        <v>110</v>
      </c>
      <c r="AD24" s="18">
        <f>IF(AC24="No Bid","",IF(AC24&lt;&gt;0,AC24+'Basic Price Adjustment'!$E46,""))</f>
        <v>108.94</v>
      </c>
    </row>
    <row r="25" spans="1:30" ht="20.100000000000001" customHeight="1" x14ac:dyDescent="0.2">
      <c r="A25" s="17">
        <v>15</v>
      </c>
      <c r="B25" s="17" t="s">
        <v>194</v>
      </c>
      <c r="C25" s="120">
        <v>110</v>
      </c>
      <c r="D25" s="18">
        <f>IF(C25="No Bid","",IF(C25&lt;&gt;0,C25+'Basic Price Adjustment'!$E47,""))</f>
        <v>108.92</v>
      </c>
      <c r="E25" s="120">
        <v>110</v>
      </c>
      <c r="F25" s="18">
        <f>IF(E25="No Bid","",IF(E25&lt;&gt;0,E25+'Basic Price Adjustment'!$E47,""))</f>
        <v>108.92</v>
      </c>
      <c r="G25" s="120"/>
      <c r="H25" s="18" t="str">
        <f>IF(G25="No Bid","",IF(G25&lt;&gt;0,G25+'Basic Price Adjustment'!$E47,""))</f>
        <v/>
      </c>
      <c r="I25" s="120">
        <v>97.68</v>
      </c>
      <c r="J25" s="18">
        <f>IF(I25="No Bid","",IF(I25&lt;&gt;0,I25+'Basic Price Adjustment'!$E47,""))</f>
        <v>96.600000000000009</v>
      </c>
      <c r="K25" s="120">
        <v>91.28</v>
      </c>
      <c r="L25" s="18">
        <f>IF(K25="No Bid","",IF(K25&lt;&gt;0,K25+'Basic Price Adjustment'!$E47,""))</f>
        <v>90.2</v>
      </c>
      <c r="M25" s="120">
        <v>104.2</v>
      </c>
      <c r="N25" s="18">
        <f>IF(M25="No Bid","",IF(M25&lt;&gt;0,M25+'Basic Price Adjustment'!$E47,""))</f>
        <v>103.12</v>
      </c>
      <c r="O25" s="120"/>
      <c r="P25" s="18" t="str">
        <f>IF(O25="No Bid","",IF(O25&lt;&gt;0,O25+'Basic Price Adjustment'!$E47,""))</f>
        <v/>
      </c>
      <c r="Q25" s="120"/>
      <c r="R25" s="18" t="str">
        <f>IF(Q25="No Bid","",IF(Q25&lt;&gt;0,Q25+'Basic Price Adjustment'!$E47,""))</f>
        <v/>
      </c>
      <c r="S25" s="120"/>
      <c r="T25" s="18" t="str">
        <f>IF(S25="No Bid","",IF(S25&lt;&gt;0,S25+'Basic Price Adjustment'!$E47,""))</f>
        <v/>
      </c>
      <c r="U25" s="120"/>
      <c r="V25" s="18" t="str">
        <f>IF(U25="No Bid","",IF(U25&lt;&gt;0,U25+'Basic Price Adjustment'!$E47,""))</f>
        <v/>
      </c>
      <c r="W25" s="120"/>
      <c r="X25" s="18" t="str">
        <f>IF(W25="No Bid","",IF(W25&lt;&gt;0,W25+'Basic Price Adjustment'!$E47,""))</f>
        <v/>
      </c>
      <c r="Y25" s="120"/>
      <c r="Z25" s="18" t="str">
        <f>IF(Y25="No Bid","",IF(Y25&lt;&gt;0,Y25+'Basic Price Adjustment'!$E47,""))</f>
        <v/>
      </c>
      <c r="AA25" s="120"/>
      <c r="AB25" s="18" t="str">
        <f>IF(AA25="No Bid","",IF(AA25&lt;&gt;0,AA25+'Basic Price Adjustment'!$E47,""))</f>
        <v/>
      </c>
      <c r="AC25" s="120">
        <v>121</v>
      </c>
      <c r="AD25" s="18">
        <f>IF(AC25="No Bid","",IF(AC25&lt;&gt;0,AC25+'Basic Price Adjustment'!$E47,""))</f>
        <v>119.92</v>
      </c>
    </row>
    <row r="26" spans="1:30" ht="20.100000000000001" customHeight="1" x14ac:dyDescent="0.2">
      <c r="A26" s="29">
        <v>16</v>
      </c>
      <c r="B26" s="29" t="s">
        <v>195</v>
      </c>
      <c r="C26" s="115">
        <v>89.11</v>
      </c>
      <c r="D26" s="18">
        <f>IF(C26="No Bid","",IF(C26&lt;&gt;0,C26+'Basic Price Adjustment'!$E48,""))</f>
        <v>88.22</v>
      </c>
      <c r="E26" s="115">
        <v>89.11</v>
      </c>
      <c r="F26" s="18">
        <f>IF(E26="No Bid","",IF(E26&lt;&gt;0,E26+'Basic Price Adjustment'!$E48,""))</f>
        <v>88.22</v>
      </c>
      <c r="G26" s="115"/>
      <c r="H26" s="18" t="str">
        <f>IF(G26="No Bid","",IF(G26&lt;&gt;0,G26+'Basic Price Adjustment'!$E48,""))</f>
        <v/>
      </c>
      <c r="I26" s="115">
        <v>83.71</v>
      </c>
      <c r="J26" s="18">
        <f>IF(I26="No Bid","",IF(I26&lt;&gt;0,I26+'Basic Price Adjustment'!$E48,""))</f>
        <v>82.82</v>
      </c>
      <c r="K26" s="115">
        <v>77.510000000000005</v>
      </c>
      <c r="L26" s="18">
        <f>IF(K26="No Bid","",IF(K26&lt;&gt;0,K26+'Basic Price Adjustment'!$E48,""))</f>
        <v>76.62</v>
      </c>
      <c r="M26" s="115">
        <v>87.08</v>
      </c>
      <c r="N26" s="18">
        <f>IF(M26="No Bid","",IF(M26&lt;&gt;0,M26+'Basic Price Adjustment'!$E48,""))</f>
        <v>86.19</v>
      </c>
      <c r="O26" s="115">
        <v>92</v>
      </c>
      <c r="P26" s="18">
        <f>IF(O26="No Bid","",IF(O26&lt;&gt;0,O26+'Basic Price Adjustment'!$E48,""))</f>
        <v>91.11</v>
      </c>
      <c r="Q26" s="115">
        <v>102.5</v>
      </c>
      <c r="R26" s="18">
        <f>IF(Q26="No Bid","",IF(Q26&lt;&gt;0,Q26+'Basic Price Adjustment'!$E48,""))</f>
        <v>101.61</v>
      </c>
      <c r="S26" s="115"/>
      <c r="T26" s="18" t="str">
        <f>IF(S26="No Bid","",IF(S26&lt;&gt;0,S26+'Basic Price Adjustment'!$E48,""))</f>
        <v/>
      </c>
      <c r="U26" s="115">
        <v>105</v>
      </c>
      <c r="V26" s="18">
        <f>IF(U26="No Bid","",IF(U26&lt;&gt;0,U26+'Basic Price Adjustment'!$E48,""))</f>
        <v>104.11</v>
      </c>
      <c r="W26" s="115"/>
      <c r="X26" s="18" t="str">
        <f>IF(W26="No Bid","",IF(W26&lt;&gt;0,W26+'Basic Price Adjustment'!$E48,""))</f>
        <v/>
      </c>
      <c r="Y26" s="115">
        <v>102.5</v>
      </c>
      <c r="Z26" s="18">
        <f>IF(Y26="No Bid","",IF(Y26&lt;&gt;0,Y26+'Basic Price Adjustment'!$E48,""))</f>
        <v>101.61</v>
      </c>
      <c r="AA26" s="115">
        <v>104.5</v>
      </c>
      <c r="AB26" s="18">
        <f>IF(AA26="No Bid","",IF(AA26&lt;&gt;0,AA26+'Basic Price Adjustment'!$E48,""))</f>
        <v>103.61</v>
      </c>
      <c r="AC26" s="115">
        <v>80</v>
      </c>
      <c r="AD26" s="18">
        <f>IF(AC26="No Bid","",IF(AC26&lt;&gt;0,AC26+'Basic Price Adjustment'!$E48,""))</f>
        <v>79.11</v>
      </c>
    </row>
    <row r="27" spans="1:30" ht="20.100000000000001" customHeight="1" x14ac:dyDescent="0.2">
      <c r="A27" s="27">
        <v>17</v>
      </c>
      <c r="B27" s="27" t="s">
        <v>196</v>
      </c>
      <c r="C27" s="120">
        <v>89.11</v>
      </c>
      <c r="D27" s="18">
        <f>IF(C27="No Bid","",IF(C27&lt;&gt;0,C27+'Basic Price Adjustment'!$E49,""))</f>
        <v>88.22</v>
      </c>
      <c r="E27" s="120">
        <v>89.11</v>
      </c>
      <c r="F27" s="18">
        <f>IF(E27="No Bid","",IF(E27&lt;&gt;0,E27+'Basic Price Adjustment'!$E49,""))</f>
        <v>88.22</v>
      </c>
      <c r="G27" s="120"/>
      <c r="H27" s="18" t="str">
        <f>IF(G27="No Bid","",IF(G27&lt;&gt;0,G27+'Basic Price Adjustment'!$E49,""))</f>
        <v/>
      </c>
      <c r="I27" s="120">
        <v>86.38</v>
      </c>
      <c r="J27" s="18">
        <f>IF(I27="No Bid","",IF(I27&lt;&gt;0,I27+'Basic Price Adjustment'!$E49,""))</f>
        <v>85.49</v>
      </c>
      <c r="K27" s="120">
        <v>80.84</v>
      </c>
      <c r="L27" s="18">
        <f>IF(K27="No Bid","",IF(K27&lt;&gt;0,K27+'Basic Price Adjustment'!$E49,""))</f>
        <v>79.95</v>
      </c>
      <c r="M27" s="120">
        <v>89.67</v>
      </c>
      <c r="N27" s="18">
        <f>IF(M27="No Bid","",IF(M27&lt;&gt;0,M27+'Basic Price Adjustment'!$E49,""))</f>
        <v>88.78</v>
      </c>
      <c r="O27" s="120">
        <v>100</v>
      </c>
      <c r="P27" s="18">
        <f>IF(O27="No Bid","",IF(O27&lt;&gt;0,O27+'Basic Price Adjustment'!$E49,""))</f>
        <v>99.11</v>
      </c>
      <c r="Q27" s="120">
        <v>102.5</v>
      </c>
      <c r="R27" s="18">
        <f>IF(Q27="No Bid","",IF(Q27&lt;&gt;0,Q27+'Basic Price Adjustment'!$E49,""))</f>
        <v>101.61</v>
      </c>
      <c r="S27" s="120"/>
      <c r="T27" s="18" t="str">
        <f>IF(S27="No Bid","",IF(S27&lt;&gt;0,S27+'Basic Price Adjustment'!$E49,""))</f>
        <v/>
      </c>
      <c r="U27" s="120">
        <v>105</v>
      </c>
      <c r="V27" s="18">
        <f>IF(U27="No Bid","",IF(U27&lt;&gt;0,U27+'Basic Price Adjustment'!$E49,""))</f>
        <v>104.11</v>
      </c>
      <c r="W27" s="120"/>
      <c r="X27" s="18" t="str">
        <f>IF(W27="No Bid","",IF(W27&lt;&gt;0,W27+'Basic Price Adjustment'!$E49,""))</f>
        <v/>
      </c>
      <c r="Y27" s="120">
        <v>102.5</v>
      </c>
      <c r="Z27" s="18">
        <f>IF(Y27="No Bid","",IF(Y27&lt;&gt;0,Y27+'Basic Price Adjustment'!$E49,""))</f>
        <v>101.61</v>
      </c>
      <c r="AA27" s="120">
        <v>104.5</v>
      </c>
      <c r="AB27" s="18">
        <f>IF(AA27="No Bid","",IF(AA27&lt;&gt;0,AA27+'Basic Price Adjustment'!$E49,""))</f>
        <v>103.61</v>
      </c>
      <c r="AC27" s="120">
        <v>102</v>
      </c>
      <c r="AD27" s="18">
        <f>IF(AC27="No Bid","",IF(AC27&lt;&gt;0,AC27+'Basic Price Adjustment'!$E49,""))</f>
        <v>101.11</v>
      </c>
    </row>
    <row r="28" spans="1:30" ht="20.100000000000001" customHeight="1" x14ac:dyDescent="0.2">
      <c r="A28" s="31">
        <v>18</v>
      </c>
      <c r="B28" s="31" t="s">
        <v>197</v>
      </c>
      <c r="C28" s="115">
        <v>85.39</v>
      </c>
      <c r="D28" s="18">
        <f>IF(C28="No Bid","",IF(C28&lt;&gt;0,C28+'Basic Price Adjustment'!$E50,""))</f>
        <v>84.49</v>
      </c>
      <c r="E28" s="115">
        <v>84.56</v>
      </c>
      <c r="F28" s="18">
        <f>IF(E28="No Bid","",IF(E28&lt;&gt;0,E28+'Basic Price Adjustment'!$E50,""))</f>
        <v>83.66</v>
      </c>
      <c r="G28" s="115">
        <v>75.92</v>
      </c>
      <c r="H28" s="18">
        <f>IF(G28="No Bid","",IF(G28&lt;&gt;0,G28+'Basic Price Adjustment'!$E50,""))</f>
        <v>75.02</v>
      </c>
      <c r="I28" s="115">
        <v>77.739999999999995</v>
      </c>
      <c r="J28" s="18">
        <f>IF(I28="No Bid","",IF(I28&lt;&gt;0,I28+'Basic Price Adjustment'!$E50,""))</f>
        <v>76.839999999999989</v>
      </c>
      <c r="K28" s="115">
        <v>77.08</v>
      </c>
      <c r="L28" s="18">
        <f>IF(K28="No Bid","",IF(K28&lt;&gt;0,K28+'Basic Price Adjustment'!$E50,""))</f>
        <v>76.179999999999993</v>
      </c>
      <c r="M28" s="115">
        <v>79.64</v>
      </c>
      <c r="N28" s="18">
        <f>IF(M28="No Bid","",IF(M28&lt;&gt;0,M28+'Basic Price Adjustment'!$E50,""))</f>
        <v>78.739999999999995</v>
      </c>
      <c r="O28" s="115">
        <v>90</v>
      </c>
      <c r="P28" s="18">
        <f>IF(O28="No Bid","",IF(O28&lt;&gt;0,O28+'Basic Price Adjustment'!$E50,""))</f>
        <v>89.1</v>
      </c>
      <c r="Q28" s="115">
        <v>94.5</v>
      </c>
      <c r="R28" s="18">
        <f>IF(Q28="No Bid","",IF(Q28&lt;&gt;0,Q28+'Basic Price Adjustment'!$E50,""))</f>
        <v>93.6</v>
      </c>
      <c r="S28" s="115">
        <v>95.5</v>
      </c>
      <c r="T28" s="18">
        <f>IF(S28="No Bid","",IF(S28&lt;&gt;0,S28+'Basic Price Adjustment'!$E50,""))</f>
        <v>94.6</v>
      </c>
      <c r="U28" s="115">
        <v>108</v>
      </c>
      <c r="V28" s="18">
        <f>IF(U28="No Bid","",IF(U28&lt;&gt;0,U28+'Basic Price Adjustment'!$E50,""))</f>
        <v>107.1</v>
      </c>
      <c r="W28" s="115">
        <v>98</v>
      </c>
      <c r="X28" s="18">
        <f>IF(W28="No Bid","",IF(W28&lt;&gt;0,W28+'Basic Price Adjustment'!$E50,""))</f>
        <v>97.1</v>
      </c>
      <c r="Y28" s="115">
        <v>94.5</v>
      </c>
      <c r="Z28" s="18">
        <f>IF(Y28="No Bid","",IF(Y28&lt;&gt;0,Y28+'Basic Price Adjustment'!$E50,""))</f>
        <v>93.6</v>
      </c>
      <c r="AA28" s="115">
        <v>98</v>
      </c>
      <c r="AB28" s="18">
        <f>IF(AA28="No Bid","",IF(AA28&lt;&gt;0,AA28+'Basic Price Adjustment'!$E50,""))</f>
        <v>97.1</v>
      </c>
      <c r="AC28" s="115">
        <v>80.5</v>
      </c>
      <c r="AD28" s="18">
        <f>IF(AC28="No Bid","",IF(AC28&lt;&gt;0,AC28+'Basic Price Adjustment'!$E50,""))</f>
        <v>79.599999999999994</v>
      </c>
    </row>
  </sheetData>
  <mergeCells count="50">
    <mergeCell ref="G3:H3"/>
    <mergeCell ref="A3:A5"/>
    <mergeCell ref="A8:A9"/>
    <mergeCell ref="C3:F3"/>
    <mergeCell ref="C4:F4"/>
    <mergeCell ref="E5:F5"/>
    <mergeCell ref="E8:F8"/>
    <mergeCell ref="E9:F9"/>
    <mergeCell ref="G6:H6"/>
    <mergeCell ref="G7:H7"/>
    <mergeCell ref="E6:F6"/>
    <mergeCell ref="E7:F7"/>
    <mergeCell ref="C6:D6"/>
    <mergeCell ref="C7:D7"/>
    <mergeCell ref="I3:N3"/>
    <mergeCell ref="S8:T8"/>
    <mergeCell ref="S9:T9"/>
    <mergeCell ref="Q9:R9"/>
    <mergeCell ref="Q8:R8"/>
    <mergeCell ref="K6:L6"/>
    <mergeCell ref="K7:L7"/>
    <mergeCell ref="I6:J6"/>
    <mergeCell ref="I7:J7"/>
    <mergeCell ref="M6:N6"/>
    <mergeCell ref="M7:N7"/>
    <mergeCell ref="Q6:R6"/>
    <mergeCell ref="Q7:R7"/>
    <mergeCell ref="S6:T6"/>
    <mergeCell ref="S7:T7"/>
    <mergeCell ref="AA6:AB6"/>
    <mergeCell ref="AA7:AB7"/>
    <mergeCell ref="AC6:AD6"/>
    <mergeCell ref="AC7:AD7"/>
    <mergeCell ref="O3:P3"/>
    <mergeCell ref="O6:P6"/>
    <mergeCell ref="O7:P7"/>
    <mergeCell ref="O5:P5"/>
    <mergeCell ref="O4:P4"/>
    <mergeCell ref="U6:V6"/>
    <mergeCell ref="U7:V7"/>
    <mergeCell ref="W6:X6"/>
    <mergeCell ref="W7:X7"/>
    <mergeCell ref="Y6:Z6"/>
    <mergeCell ref="Y7:Z7"/>
    <mergeCell ref="C2:F2"/>
    <mergeCell ref="Q2:AB2"/>
    <mergeCell ref="O2:P2"/>
    <mergeCell ref="I2:N2"/>
    <mergeCell ref="AC2:AD2"/>
    <mergeCell ref="G2:H2"/>
  </mergeCells>
  <conditionalFormatting sqref="B6:B7">
    <cfRule type="duplicateValues" dxfId="2798" priority="81"/>
  </conditionalFormatting>
  <conditionalFormatting sqref="C2">
    <cfRule type="duplicateValues" dxfId="2797" priority="6"/>
  </conditionalFormatting>
  <conditionalFormatting sqref="C6">
    <cfRule type="duplicateValues" dxfId="2796" priority="78"/>
  </conditionalFormatting>
  <conditionalFormatting sqref="C7">
    <cfRule type="duplicateValues" dxfId="2795" priority="80"/>
  </conditionalFormatting>
  <conditionalFormatting sqref="C11">
    <cfRule type="duplicateValues" dxfId="2794" priority="290"/>
  </conditionalFormatting>
  <conditionalFormatting sqref="C11:C28">
    <cfRule type="duplicateValues" dxfId="2793" priority="272"/>
  </conditionalFormatting>
  <conditionalFormatting sqref="C12">
    <cfRule type="duplicateValues" dxfId="2792" priority="289"/>
  </conditionalFormatting>
  <conditionalFormatting sqref="C13">
    <cfRule type="duplicateValues" dxfId="2791" priority="288"/>
  </conditionalFormatting>
  <conditionalFormatting sqref="C14">
    <cfRule type="duplicateValues" dxfId="2790" priority="287"/>
  </conditionalFormatting>
  <conditionalFormatting sqref="C15">
    <cfRule type="duplicateValues" dxfId="2789" priority="286"/>
  </conditionalFormatting>
  <conditionalFormatting sqref="C16">
    <cfRule type="duplicateValues" dxfId="2788" priority="285"/>
  </conditionalFormatting>
  <conditionalFormatting sqref="C17">
    <cfRule type="duplicateValues" dxfId="2787" priority="284"/>
  </conditionalFormatting>
  <conditionalFormatting sqref="C18">
    <cfRule type="duplicateValues" dxfId="2786" priority="283"/>
  </conditionalFormatting>
  <conditionalFormatting sqref="C19">
    <cfRule type="duplicateValues" dxfId="2785" priority="282"/>
  </conditionalFormatting>
  <conditionalFormatting sqref="C20">
    <cfRule type="duplicateValues" dxfId="2784" priority="281"/>
  </conditionalFormatting>
  <conditionalFormatting sqref="C21">
    <cfRule type="duplicateValues" dxfId="2783" priority="280"/>
  </conditionalFormatting>
  <conditionalFormatting sqref="C22">
    <cfRule type="duplicateValues" dxfId="2782" priority="279"/>
  </conditionalFormatting>
  <conditionalFormatting sqref="C23">
    <cfRule type="duplicateValues" dxfId="2781" priority="278"/>
  </conditionalFormatting>
  <conditionalFormatting sqref="C24">
    <cfRule type="duplicateValues" dxfId="2780" priority="277"/>
  </conditionalFormatting>
  <conditionalFormatting sqref="C25">
    <cfRule type="duplicateValues" dxfId="2779" priority="276"/>
  </conditionalFormatting>
  <conditionalFormatting sqref="C26">
    <cfRule type="duplicateValues" dxfId="2778" priority="275"/>
  </conditionalFormatting>
  <conditionalFormatting sqref="C27">
    <cfRule type="duplicateValues" dxfId="2777" priority="274"/>
  </conditionalFormatting>
  <conditionalFormatting sqref="C28">
    <cfRule type="duplicateValues" dxfId="2776" priority="273"/>
  </conditionalFormatting>
  <conditionalFormatting sqref="E6:E7">
    <cfRule type="duplicateValues" dxfId="2775" priority="79"/>
  </conditionalFormatting>
  <conditionalFormatting sqref="E11">
    <cfRule type="duplicateValues" dxfId="2774" priority="271"/>
  </conditionalFormatting>
  <conditionalFormatting sqref="E11:E28">
    <cfRule type="duplicateValues" dxfId="2773" priority="253"/>
  </conditionalFormatting>
  <conditionalFormatting sqref="E12">
    <cfRule type="duplicateValues" dxfId="2772" priority="270"/>
  </conditionalFormatting>
  <conditionalFormatting sqref="E13">
    <cfRule type="duplicateValues" dxfId="2771" priority="269"/>
  </conditionalFormatting>
  <conditionalFormatting sqref="E14">
    <cfRule type="duplicateValues" dxfId="2770" priority="268"/>
  </conditionalFormatting>
  <conditionalFormatting sqref="E15">
    <cfRule type="duplicateValues" dxfId="2769" priority="267"/>
  </conditionalFormatting>
  <conditionalFormatting sqref="E16">
    <cfRule type="duplicateValues" dxfId="2768" priority="266"/>
  </conditionalFormatting>
  <conditionalFormatting sqref="E17">
    <cfRule type="duplicateValues" dxfId="2767" priority="265"/>
  </conditionalFormatting>
  <conditionalFormatting sqref="E18">
    <cfRule type="duplicateValues" dxfId="2766" priority="264"/>
  </conditionalFormatting>
  <conditionalFormatting sqref="E19">
    <cfRule type="duplicateValues" dxfId="2765" priority="263"/>
  </conditionalFormatting>
  <conditionalFormatting sqref="E20">
    <cfRule type="duplicateValues" dxfId="2764" priority="262"/>
  </conditionalFormatting>
  <conditionalFormatting sqref="E21">
    <cfRule type="duplicateValues" dxfId="2763" priority="261"/>
  </conditionalFormatting>
  <conditionalFormatting sqref="E22">
    <cfRule type="duplicateValues" dxfId="2762" priority="260"/>
  </conditionalFormatting>
  <conditionalFormatting sqref="E23">
    <cfRule type="duplicateValues" dxfId="2761" priority="259"/>
  </conditionalFormatting>
  <conditionalFormatting sqref="E24">
    <cfRule type="duplicateValues" dxfId="2760" priority="258"/>
  </conditionalFormatting>
  <conditionalFormatting sqref="E25">
    <cfRule type="duplicateValues" dxfId="2759" priority="257"/>
  </conditionalFormatting>
  <conditionalFormatting sqref="E26">
    <cfRule type="duplicateValues" dxfId="2758" priority="256"/>
  </conditionalFormatting>
  <conditionalFormatting sqref="E27">
    <cfRule type="duplicateValues" dxfId="2757" priority="255"/>
  </conditionalFormatting>
  <conditionalFormatting sqref="E28">
    <cfRule type="duplicateValues" dxfId="2756" priority="254"/>
  </conditionalFormatting>
  <conditionalFormatting sqref="G2">
    <cfRule type="duplicateValues" dxfId="2755" priority="1"/>
  </conditionalFormatting>
  <conditionalFormatting sqref="G6:G7">
    <cfRule type="duplicateValues" dxfId="2754" priority="77"/>
  </conditionalFormatting>
  <conditionalFormatting sqref="G11">
    <cfRule type="duplicateValues" dxfId="2753" priority="252"/>
  </conditionalFormatting>
  <conditionalFormatting sqref="G11:G28">
    <cfRule type="duplicateValues" dxfId="2752" priority="234"/>
  </conditionalFormatting>
  <conditionalFormatting sqref="G12">
    <cfRule type="duplicateValues" dxfId="2751" priority="251"/>
  </conditionalFormatting>
  <conditionalFormatting sqref="G13">
    <cfRule type="duplicateValues" dxfId="2750" priority="250"/>
  </conditionalFormatting>
  <conditionalFormatting sqref="G14">
    <cfRule type="duplicateValues" dxfId="2749" priority="249"/>
  </conditionalFormatting>
  <conditionalFormatting sqref="G15">
    <cfRule type="duplicateValues" dxfId="2748" priority="248"/>
  </conditionalFormatting>
  <conditionalFormatting sqref="G16">
    <cfRule type="duplicateValues" dxfId="2747" priority="247"/>
  </conditionalFormatting>
  <conditionalFormatting sqref="G17">
    <cfRule type="duplicateValues" dxfId="2746" priority="246"/>
  </conditionalFormatting>
  <conditionalFormatting sqref="G18">
    <cfRule type="duplicateValues" dxfId="2745" priority="245"/>
  </conditionalFormatting>
  <conditionalFormatting sqref="G19">
    <cfRule type="duplicateValues" dxfId="2744" priority="244"/>
  </conditionalFormatting>
  <conditionalFormatting sqref="G20">
    <cfRule type="duplicateValues" dxfId="2743" priority="243"/>
  </conditionalFormatting>
  <conditionalFormatting sqref="G21">
    <cfRule type="duplicateValues" dxfId="2742" priority="242"/>
  </conditionalFormatting>
  <conditionalFormatting sqref="G22">
    <cfRule type="duplicateValues" dxfId="2741" priority="241"/>
  </conditionalFormatting>
  <conditionalFormatting sqref="G23">
    <cfRule type="duplicateValues" dxfId="2740" priority="240"/>
  </conditionalFormatting>
  <conditionalFormatting sqref="G24">
    <cfRule type="duplicateValues" dxfId="2739" priority="239"/>
  </conditionalFormatting>
  <conditionalFormatting sqref="G25">
    <cfRule type="duplicateValues" dxfId="2738" priority="238"/>
  </conditionalFormatting>
  <conditionalFormatting sqref="G26">
    <cfRule type="duplicateValues" dxfId="2737" priority="237"/>
  </conditionalFormatting>
  <conditionalFormatting sqref="G27">
    <cfRule type="duplicateValues" dxfId="2736" priority="236"/>
  </conditionalFormatting>
  <conditionalFormatting sqref="G28">
    <cfRule type="duplicateValues" dxfId="2735" priority="235"/>
  </conditionalFormatting>
  <conditionalFormatting sqref="I2">
    <cfRule type="duplicateValues" dxfId="2734" priority="3"/>
  </conditionalFormatting>
  <conditionalFormatting sqref="I6:I7">
    <cfRule type="duplicateValues" dxfId="2733" priority="75"/>
  </conditionalFormatting>
  <conditionalFormatting sqref="I11">
    <cfRule type="duplicateValues" dxfId="2732" priority="214"/>
  </conditionalFormatting>
  <conditionalFormatting sqref="I11:I28">
    <cfRule type="duplicateValues" dxfId="2731" priority="196"/>
  </conditionalFormatting>
  <conditionalFormatting sqref="I12">
    <cfRule type="duplicateValues" dxfId="2730" priority="213"/>
  </conditionalFormatting>
  <conditionalFormatting sqref="I13">
    <cfRule type="duplicateValues" dxfId="2729" priority="212"/>
  </conditionalFormatting>
  <conditionalFormatting sqref="I14">
    <cfRule type="duplicateValues" dxfId="2728" priority="211"/>
  </conditionalFormatting>
  <conditionalFormatting sqref="I15">
    <cfRule type="duplicateValues" dxfId="2727" priority="210"/>
  </conditionalFormatting>
  <conditionalFormatting sqref="I16">
    <cfRule type="duplicateValues" dxfId="2726" priority="209"/>
  </conditionalFormatting>
  <conditionalFormatting sqref="I17">
    <cfRule type="duplicateValues" dxfId="2725" priority="208"/>
  </conditionalFormatting>
  <conditionalFormatting sqref="I18">
    <cfRule type="duplicateValues" dxfId="2724" priority="207"/>
  </conditionalFormatting>
  <conditionalFormatting sqref="I19">
    <cfRule type="duplicateValues" dxfId="2723" priority="206"/>
  </conditionalFormatting>
  <conditionalFormatting sqref="I20">
    <cfRule type="duplicateValues" dxfId="2722" priority="205"/>
  </conditionalFormatting>
  <conditionalFormatting sqref="I21">
    <cfRule type="duplicateValues" dxfId="2721" priority="204"/>
  </conditionalFormatting>
  <conditionalFormatting sqref="I22">
    <cfRule type="duplicateValues" dxfId="2720" priority="203"/>
  </conditionalFormatting>
  <conditionalFormatting sqref="I23">
    <cfRule type="duplicateValues" dxfId="2719" priority="202"/>
  </conditionalFormatting>
  <conditionalFormatting sqref="I24">
    <cfRule type="duplicateValues" dxfId="2718" priority="201"/>
  </conditionalFormatting>
  <conditionalFormatting sqref="I25">
    <cfRule type="duplicateValues" dxfId="2717" priority="200"/>
  </conditionalFormatting>
  <conditionalFormatting sqref="I26">
    <cfRule type="duplicateValues" dxfId="2716" priority="199"/>
  </conditionalFormatting>
  <conditionalFormatting sqref="I27">
    <cfRule type="duplicateValues" dxfId="2715" priority="198"/>
  </conditionalFormatting>
  <conditionalFormatting sqref="I28">
    <cfRule type="duplicateValues" dxfId="2714" priority="197"/>
  </conditionalFormatting>
  <conditionalFormatting sqref="K6:K7">
    <cfRule type="duplicateValues" dxfId="2713" priority="74"/>
  </conditionalFormatting>
  <conditionalFormatting sqref="K11">
    <cfRule type="duplicateValues" dxfId="2712" priority="195"/>
  </conditionalFormatting>
  <conditionalFormatting sqref="K11:K28">
    <cfRule type="duplicateValues" dxfId="2711" priority="177"/>
  </conditionalFormatting>
  <conditionalFormatting sqref="K12">
    <cfRule type="duplicateValues" dxfId="2710" priority="194"/>
  </conditionalFormatting>
  <conditionalFormatting sqref="K13">
    <cfRule type="duplicateValues" dxfId="2709" priority="193"/>
  </conditionalFormatting>
  <conditionalFormatting sqref="K14">
    <cfRule type="duplicateValues" dxfId="2708" priority="192"/>
  </conditionalFormatting>
  <conditionalFormatting sqref="K15">
    <cfRule type="duplicateValues" dxfId="2707" priority="191"/>
  </conditionalFormatting>
  <conditionalFormatting sqref="K16">
    <cfRule type="duplicateValues" dxfId="2706" priority="190"/>
  </conditionalFormatting>
  <conditionalFormatting sqref="K17">
    <cfRule type="duplicateValues" dxfId="2705" priority="189"/>
  </conditionalFormatting>
  <conditionalFormatting sqref="K18">
    <cfRule type="duplicateValues" dxfId="2704" priority="188"/>
  </conditionalFormatting>
  <conditionalFormatting sqref="K19">
    <cfRule type="duplicateValues" dxfId="2703" priority="187"/>
  </conditionalFormatting>
  <conditionalFormatting sqref="K20">
    <cfRule type="duplicateValues" dxfId="2702" priority="186"/>
  </conditionalFormatting>
  <conditionalFormatting sqref="K21">
    <cfRule type="duplicateValues" dxfId="2701" priority="185"/>
  </conditionalFormatting>
  <conditionalFormatting sqref="K22">
    <cfRule type="duplicateValues" dxfId="2700" priority="184"/>
  </conditionalFormatting>
  <conditionalFormatting sqref="K23">
    <cfRule type="duplicateValues" dxfId="2699" priority="183"/>
  </conditionalFormatting>
  <conditionalFormatting sqref="K24">
    <cfRule type="duplicateValues" dxfId="2698" priority="182"/>
  </conditionalFormatting>
  <conditionalFormatting sqref="K25">
    <cfRule type="duplicateValues" dxfId="2697" priority="181"/>
  </conditionalFormatting>
  <conditionalFormatting sqref="K26">
    <cfRule type="duplicateValues" dxfId="2696" priority="180"/>
  </conditionalFormatting>
  <conditionalFormatting sqref="K27">
    <cfRule type="duplicateValues" dxfId="2695" priority="179"/>
  </conditionalFormatting>
  <conditionalFormatting sqref="K28">
    <cfRule type="duplicateValues" dxfId="2694" priority="178"/>
  </conditionalFormatting>
  <conditionalFormatting sqref="M6:M7">
    <cfRule type="duplicateValues" dxfId="2693" priority="76"/>
  </conditionalFormatting>
  <conditionalFormatting sqref="M11">
    <cfRule type="duplicateValues" dxfId="2692" priority="176"/>
  </conditionalFormatting>
  <conditionalFormatting sqref="M11:M28">
    <cfRule type="duplicateValues" dxfId="2691" priority="158"/>
  </conditionalFormatting>
  <conditionalFormatting sqref="M12">
    <cfRule type="duplicateValues" dxfId="2690" priority="175"/>
  </conditionalFormatting>
  <conditionalFormatting sqref="M13">
    <cfRule type="duplicateValues" dxfId="2689" priority="174"/>
  </conditionalFormatting>
  <conditionalFormatting sqref="M14">
    <cfRule type="duplicateValues" dxfId="2688" priority="173"/>
  </conditionalFormatting>
  <conditionalFormatting sqref="M15">
    <cfRule type="duplicateValues" dxfId="2687" priority="172"/>
  </conditionalFormatting>
  <conditionalFormatting sqref="M16">
    <cfRule type="duplicateValues" dxfId="2686" priority="171"/>
  </conditionalFormatting>
  <conditionalFormatting sqref="M17">
    <cfRule type="duplicateValues" dxfId="2685" priority="170"/>
  </conditionalFormatting>
  <conditionalFormatting sqref="M18">
    <cfRule type="duplicateValues" dxfId="2684" priority="169"/>
  </conditionalFormatting>
  <conditionalFormatting sqref="M19">
    <cfRule type="duplicateValues" dxfId="2683" priority="168"/>
  </conditionalFormatting>
  <conditionalFormatting sqref="M20">
    <cfRule type="duplicateValues" dxfId="2682" priority="167"/>
  </conditionalFormatting>
  <conditionalFormatting sqref="M21">
    <cfRule type="duplicateValues" dxfId="2681" priority="166"/>
  </conditionalFormatting>
  <conditionalFormatting sqref="M22">
    <cfRule type="duplicateValues" dxfId="2680" priority="165"/>
  </conditionalFormatting>
  <conditionalFormatting sqref="M23">
    <cfRule type="duplicateValues" dxfId="2679" priority="164"/>
  </conditionalFormatting>
  <conditionalFormatting sqref="M24">
    <cfRule type="duplicateValues" dxfId="2678" priority="163"/>
  </conditionalFormatting>
  <conditionalFormatting sqref="M25">
    <cfRule type="duplicateValues" dxfId="2677" priority="162"/>
  </conditionalFormatting>
  <conditionalFormatting sqref="M26">
    <cfRule type="duplicateValues" dxfId="2676" priority="161"/>
  </conditionalFormatting>
  <conditionalFormatting sqref="M27">
    <cfRule type="duplicateValues" dxfId="2675" priority="160"/>
  </conditionalFormatting>
  <conditionalFormatting sqref="M28">
    <cfRule type="duplicateValues" dxfId="2674" priority="159"/>
  </conditionalFormatting>
  <conditionalFormatting sqref="O2">
    <cfRule type="duplicateValues" dxfId="2673" priority="4"/>
  </conditionalFormatting>
  <conditionalFormatting sqref="O4">
    <cfRule type="duplicateValues" dxfId="2672" priority="26"/>
  </conditionalFormatting>
  <conditionalFormatting sqref="O5">
    <cfRule type="duplicateValues" dxfId="2671" priority="27"/>
  </conditionalFormatting>
  <conditionalFormatting sqref="O6:O7">
    <cfRule type="duplicateValues" dxfId="2670" priority="28"/>
  </conditionalFormatting>
  <conditionalFormatting sqref="O11">
    <cfRule type="duplicateValues" dxfId="2669" priority="25"/>
  </conditionalFormatting>
  <conditionalFormatting sqref="O11:O28">
    <cfRule type="duplicateValues" dxfId="2668" priority="7"/>
  </conditionalFormatting>
  <conditionalFormatting sqref="O12">
    <cfRule type="duplicateValues" dxfId="2667" priority="24"/>
  </conditionalFormatting>
  <conditionalFormatting sqref="O13">
    <cfRule type="duplicateValues" dxfId="2666" priority="23"/>
  </conditionalFormatting>
  <conditionalFormatting sqref="O14">
    <cfRule type="duplicateValues" dxfId="2665" priority="22"/>
  </conditionalFormatting>
  <conditionalFormatting sqref="O15">
    <cfRule type="duplicateValues" dxfId="2664" priority="21"/>
  </conditionalFormatting>
  <conditionalFormatting sqref="O16">
    <cfRule type="duplicateValues" dxfId="2663" priority="20"/>
  </conditionalFormatting>
  <conditionalFormatting sqref="O17">
    <cfRule type="duplicateValues" dxfId="2662" priority="19"/>
  </conditionalFormatting>
  <conditionalFormatting sqref="O18">
    <cfRule type="duplicateValues" dxfId="2661" priority="18"/>
  </conditionalFormatting>
  <conditionalFormatting sqref="O19">
    <cfRule type="duplicateValues" dxfId="2660" priority="17"/>
  </conditionalFormatting>
  <conditionalFormatting sqref="O20">
    <cfRule type="duplicateValues" dxfId="2659" priority="16"/>
  </conditionalFormatting>
  <conditionalFormatting sqref="O21">
    <cfRule type="duplicateValues" dxfId="2658" priority="15"/>
  </conditionalFormatting>
  <conditionalFormatting sqref="O22">
    <cfRule type="duplicateValues" dxfId="2657" priority="14"/>
  </conditionalFormatting>
  <conditionalFormatting sqref="O23">
    <cfRule type="duplicateValues" dxfId="2656" priority="13"/>
  </conditionalFormatting>
  <conditionalFormatting sqref="O24">
    <cfRule type="duplicateValues" dxfId="2655" priority="12"/>
  </conditionalFormatting>
  <conditionalFormatting sqref="O25">
    <cfRule type="duplicateValues" dxfId="2654" priority="11"/>
  </conditionalFormatting>
  <conditionalFormatting sqref="O26">
    <cfRule type="duplicateValues" dxfId="2653" priority="10"/>
  </conditionalFormatting>
  <conditionalFormatting sqref="O27">
    <cfRule type="duplicateValues" dxfId="2652" priority="9"/>
  </conditionalFormatting>
  <conditionalFormatting sqref="O28">
    <cfRule type="duplicateValues" dxfId="2651" priority="8"/>
  </conditionalFormatting>
  <conditionalFormatting sqref="Q2">
    <cfRule type="duplicateValues" dxfId="2650" priority="5"/>
  </conditionalFormatting>
  <conditionalFormatting sqref="Q6:Q7">
    <cfRule type="duplicateValues" dxfId="2649" priority="73"/>
  </conditionalFormatting>
  <conditionalFormatting sqref="Q11">
    <cfRule type="duplicateValues" dxfId="2648" priority="157"/>
  </conditionalFormatting>
  <conditionalFormatting sqref="Q11:Q28">
    <cfRule type="duplicateValues" dxfId="2647" priority="139"/>
  </conditionalFormatting>
  <conditionalFormatting sqref="Q12">
    <cfRule type="duplicateValues" dxfId="2646" priority="156"/>
  </conditionalFormatting>
  <conditionalFormatting sqref="Q13">
    <cfRule type="duplicateValues" dxfId="2645" priority="155"/>
  </conditionalFormatting>
  <conditionalFormatting sqref="Q14">
    <cfRule type="duplicateValues" dxfId="2644" priority="154"/>
  </conditionalFormatting>
  <conditionalFormatting sqref="Q15">
    <cfRule type="duplicateValues" dxfId="2643" priority="153"/>
  </conditionalFormatting>
  <conditionalFormatting sqref="Q16">
    <cfRule type="duplicateValues" dxfId="2642" priority="152"/>
  </conditionalFormatting>
  <conditionalFormatting sqref="Q17">
    <cfRule type="duplicateValues" dxfId="2641" priority="151"/>
  </conditionalFormatting>
  <conditionalFormatting sqref="Q18">
    <cfRule type="duplicateValues" dxfId="2640" priority="150"/>
  </conditionalFormatting>
  <conditionalFormatting sqref="Q19">
    <cfRule type="duplicateValues" dxfId="2639" priority="149"/>
  </conditionalFormatting>
  <conditionalFormatting sqref="Q20">
    <cfRule type="duplicateValues" dxfId="2638" priority="148"/>
  </conditionalFormatting>
  <conditionalFormatting sqref="Q21">
    <cfRule type="duplicateValues" dxfId="2637" priority="147"/>
  </conditionalFormatting>
  <conditionalFormatting sqref="Q22">
    <cfRule type="duplicateValues" dxfId="2636" priority="146"/>
  </conditionalFormatting>
  <conditionalFormatting sqref="Q23">
    <cfRule type="duplicateValues" dxfId="2635" priority="145"/>
  </conditionalFormatting>
  <conditionalFormatting sqref="Q24">
    <cfRule type="duplicateValues" dxfId="2634" priority="144"/>
  </conditionalFormatting>
  <conditionalFormatting sqref="Q25">
    <cfRule type="duplicateValues" dxfId="2633" priority="143"/>
  </conditionalFormatting>
  <conditionalFormatting sqref="Q26">
    <cfRule type="duplicateValues" dxfId="2632" priority="142"/>
  </conditionalFormatting>
  <conditionalFormatting sqref="Q27">
    <cfRule type="duplicateValues" dxfId="2631" priority="141"/>
  </conditionalFormatting>
  <conditionalFormatting sqref="Q28">
    <cfRule type="duplicateValues" dxfId="2630" priority="140"/>
  </conditionalFormatting>
  <conditionalFormatting sqref="S6:S7">
    <cfRule type="duplicateValues" dxfId="2629" priority="72"/>
  </conditionalFormatting>
  <conditionalFormatting sqref="S11">
    <cfRule type="duplicateValues" dxfId="2628" priority="138"/>
  </conditionalFormatting>
  <conditionalFormatting sqref="S11:S28">
    <cfRule type="duplicateValues" dxfId="2627" priority="120"/>
  </conditionalFormatting>
  <conditionalFormatting sqref="S12">
    <cfRule type="duplicateValues" dxfId="2626" priority="137"/>
  </conditionalFormatting>
  <conditionalFormatting sqref="S13">
    <cfRule type="duplicateValues" dxfId="2625" priority="136"/>
  </conditionalFormatting>
  <conditionalFormatting sqref="S14">
    <cfRule type="duplicateValues" dxfId="2624" priority="135"/>
  </conditionalFormatting>
  <conditionalFormatting sqref="S15">
    <cfRule type="duplicateValues" dxfId="2623" priority="134"/>
  </conditionalFormatting>
  <conditionalFormatting sqref="S16">
    <cfRule type="duplicateValues" dxfId="2622" priority="133"/>
  </conditionalFormatting>
  <conditionalFormatting sqref="S17">
    <cfRule type="duplicateValues" dxfId="2621" priority="132"/>
  </conditionalFormatting>
  <conditionalFormatting sqref="S18">
    <cfRule type="duplicateValues" dxfId="2620" priority="131"/>
  </conditionalFormatting>
  <conditionalFormatting sqref="S19">
    <cfRule type="duplicateValues" dxfId="2619" priority="130"/>
  </conditionalFormatting>
  <conditionalFormatting sqref="S20">
    <cfRule type="duplicateValues" dxfId="2618" priority="129"/>
  </conditionalFormatting>
  <conditionalFormatting sqref="S21">
    <cfRule type="duplicateValues" dxfId="2617" priority="128"/>
  </conditionalFormatting>
  <conditionalFormatting sqref="S22">
    <cfRule type="duplicateValues" dxfId="2616" priority="127"/>
  </conditionalFormatting>
  <conditionalFormatting sqref="S23">
    <cfRule type="duplicateValues" dxfId="2615" priority="126"/>
  </conditionalFormatting>
  <conditionalFormatting sqref="S24">
    <cfRule type="duplicateValues" dxfId="2614" priority="125"/>
  </conditionalFormatting>
  <conditionalFormatting sqref="S25">
    <cfRule type="duplicateValues" dxfId="2613" priority="124"/>
  </conditionalFormatting>
  <conditionalFormatting sqref="S26">
    <cfRule type="duplicateValues" dxfId="2612" priority="123"/>
  </conditionalFormatting>
  <conditionalFormatting sqref="S27">
    <cfRule type="duplicateValues" dxfId="2611" priority="122"/>
  </conditionalFormatting>
  <conditionalFormatting sqref="S28">
    <cfRule type="duplicateValues" dxfId="2610" priority="121"/>
  </conditionalFormatting>
  <conditionalFormatting sqref="U6:U7">
    <cfRule type="duplicateValues" dxfId="2609" priority="71"/>
  </conditionalFormatting>
  <conditionalFormatting sqref="U11">
    <cfRule type="duplicateValues" dxfId="2608" priority="119"/>
  </conditionalFormatting>
  <conditionalFormatting sqref="U11:U28">
    <cfRule type="duplicateValues" dxfId="2607" priority="101"/>
  </conditionalFormatting>
  <conditionalFormatting sqref="U12">
    <cfRule type="duplicateValues" dxfId="2606" priority="118"/>
  </conditionalFormatting>
  <conditionalFormatting sqref="U13">
    <cfRule type="duplicateValues" dxfId="2605" priority="117"/>
  </conditionalFormatting>
  <conditionalFormatting sqref="U14">
    <cfRule type="duplicateValues" dxfId="2604" priority="116"/>
  </conditionalFormatting>
  <conditionalFormatting sqref="U15">
    <cfRule type="duplicateValues" dxfId="2603" priority="115"/>
  </conditionalFormatting>
  <conditionalFormatting sqref="U16">
    <cfRule type="duplicateValues" dxfId="2602" priority="114"/>
  </conditionalFormatting>
  <conditionalFormatting sqref="U17">
    <cfRule type="duplicateValues" dxfId="2601" priority="113"/>
  </conditionalFormatting>
  <conditionalFormatting sqref="U18">
    <cfRule type="duplicateValues" dxfId="2600" priority="112"/>
  </conditionalFormatting>
  <conditionalFormatting sqref="U19">
    <cfRule type="duplicateValues" dxfId="2599" priority="111"/>
  </conditionalFormatting>
  <conditionalFormatting sqref="U20">
    <cfRule type="duplicateValues" dxfId="2598" priority="110"/>
  </conditionalFormatting>
  <conditionalFormatting sqref="U21">
    <cfRule type="duplicateValues" dxfId="2597" priority="109"/>
  </conditionalFormatting>
  <conditionalFormatting sqref="U22">
    <cfRule type="duplicateValues" dxfId="2596" priority="108"/>
  </conditionalFormatting>
  <conditionalFormatting sqref="U23">
    <cfRule type="duplicateValues" dxfId="2595" priority="107"/>
  </conditionalFormatting>
  <conditionalFormatting sqref="U24">
    <cfRule type="duplicateValues" dxfId="2594" priority="106"/>
  </conditionalFormatting>
  <conditionalFormatting sqref="U25">
    <cfRule type="duplicateValues" dxfId="2593" priority="105"/>
  </conditionalFormatting>
  <conditionalFormatting sqref="U26">
    <cfRule type="duplicateValues" dxfId="2592" priority="104"/>
  </conditionalFormatting>
  <conditionalFormatting sqref="U27">
    <cfRule type="duplicateValues" dxfId="2591" priority="103"/>
  </conditionalFormatting>
  <conditionalFormatting sqref="U28">
    <cfRule type="duplicateValues" dxfId="2590" priority="102"/>
  </conditionalFormatting>
  <conditionalFormatting sqref="W6:W7">
    <cfRule type="duplicateValues" dxfId="2589" priority="70"/>
  </conditionalFormatting>
  <conditionalFormatting sqref="W11">
    <cfRule type="duplicateValues" dxfId="2588" priority="100"/>
  </conditionalFormatting>
  <conditionalFormatting sqref="W11:W28">
    <cfRule type="duplicateValues" dxfId="2587" priority="82"/>
  </conditionalFormatting>
  <conditionalFormatting sqref="W12">
    <cfRule type="duplicateValues" dxfId="2586" priority="99"/>
  </conditionalFormatting>
  <conditionalFormatting sqref="W13">
    <cfRule type="duplicateValues" dxfId="2585" priority="98"/>
  </conditionalFormatting>
  <conditionalFormatting sqref="W14">
    <cfRule type="duplicateValues" dxfId="2584" priority="97"/>
  </conditionalFormatting>
  <conditionalFormatting sqref="W15">
    <cfRule type="duplicateValues" dxfId="2583" priority="96"/>
  </conditionalFormatting>
  <conditionalFormatting sqref="W16">
    <cfRule type="duplicateValues" dxfId="2582" priority="95"/>
  </conditionalFormatting>
  <conditionalFormatting sqref="W17">
    <cfRule type="duplicateValues" dxfId="2581" priority="94"/>
  </conditionalFormatting>
  <conditionalFormatting sqref="W18">
    <cfRule type="duplicateValues" dxfId="2580" priority="93"/>
  </conditionalFormatting>
  <conditionalFormatting sqref="W19">
    <cfRule type="duplicateValues" dxfId="2579" priority="92"/>
  </conditionalFormatting>
  <conditionalFormatting sqref="W20">
    <cfRule type="duplicateValues" dxfId="2578" priority="91"/>
  </conditionalFormatting>
  <conditionalFormatting sqref="W21">
    <cfRule type="duplicateValues" dxfId="2577" priority="90"/>
  </conditionalFormatting>
  <conditionalFormatting sqref="W22">
    <cfRule type="duplicateValues" dxfId="2576" priority="89"/>
  </conditionalFormatting>
  <conditionalFormatting sqref="W23">
    <cfRule type="duplicateValues" dxfId="2575" priority="88"/>
  </conditionalFormatting>
  <conditionalFormatting sqref="W24">
    <cfRule type="duplicateValues" dxfId="2574" priority="87"/>
  </conditionalFormatting>
  <conditionalFormatting sqref="W25">
    <cfRule type="duplicateValues" dxfId="2573" priority="86"/>
  </conditionalFormatting>
  <conditionalFormatting sqref="W26">
    <cfRule type="duplicateValues" dxfId="2572" priority="85"/>
  </conditionalFormatting>
  <conditionalFormatting sqref="W27">
    <cfRule type="duplicateValues" dxfId="2571" priority="84"/>
  </conditionalFormatting>
  <conditionalFormatting sqref="W28">
    <cfRule type="duplicateValues" dxfId="2570" priority="83"/>
  </conditionalFormatting>
  <conditionalFormatting sqref="Y6:Y7">
    <cfRule type="duplicateValues" dxfId="2569" priority="69"/>
  </conditionalFormatting>
  <conditionalFormatting sqref="Y11">
    <cfRule type="duplicateValues" dxfId="2568" priority="68"/>
  </conditionalFormatting>
  <conditionalFormatting sqref="Y11:Y28">
    <cfRule type="duplicateValues" dxfId="2567" priority="50"/>
  </conditionalFormatting>
  <conditionalFormatting sqref="Y12">
    <cfRule type="duplicateValues" dxfId="2566" priority="67"/>
  </conditionalFormatting>
  <conditionalFormatting sqref="Y13">
    <cfRule type="duplicateValues" dxfId="2565" priority="66"/>
  </conditionalFormatting>
  <conditionalFormatting sqref="Y14">
    <cfRule type="duplicateValues" dxfId="2564" priority="65"/>
  </conditionalFormatting>
  <conditionalFormatting sqref="Y15">
    <cfRule type="duplicateValues" dxfId="2563" priority="64"/>
  </conditionalFormatting>
  <conditionalFormatting sqref="Y16">
    <cfRule type="duplicateValues" dxfId="2562" priority="63"/>
  </conditionalFormatting>
  <conditionalFormatting sqref="Y17">
    <cfRule type="duplicateValues" dxfId="2561" priority="62"/>
  </conditionalFormatting>
  <conditionalFormatting sqref="Y18">
    <cfRule type="duplicateValues" dxfId="2560" priority="61"/>
  </conditionalFormatting>
  <conditionalFormatting sqref="Y19">
    <cfRule type="duplicateValues" dxfId="2559" priority="60"/>
  </conditionalFormatting>
  <conditionalFormatting sqref="Y20">
    <cfRule type="duplicateValues" dxfId="2558" priority="59"/>
  </conditionalFormatting>
  <conditionalFormatting sqref="Y21">
    <cfRule type="duplicateValues" dxfId="2557" priority="58"/>
  </conditionalFormatting>
  <conditionalFormatting sqref="Y22">
    <cfRule type="duplicateValues" dxfId="2556" priority="57"/>
  </conditionalFormatting>
  <conditionalFormatting sqref="Y23">
    <cfRule type="duplicateValues" dxfId="2555" priority="56"/>
  </conditionalFormatting>
  <conditionalFormatting sqref="Y24">
    <cfRule type="duplicateValues" dxfId="2554" priority="55"/>
  </conditionalFormatting>
  <conditionalFormatting sqref="Y25">
    <cfRule type="duplicateValues" dxfId="2553" priority="54"/>
  </conditionalFormatting>
  <conditionalFormatting sqref="Y26">
    <cfRule type="duplicateValues" dxfId="2552" priority="53"/>
  </conditionalFormatting>
  <conditionalFormatting sqref="Y27">
    <cfRule type="duplicateValues" dxfId="2551" priority="52"/>
  </conditionalFormatting>
  <conditionalFormatting sqref="Y28">
    <cfRule type="duplicateValues" dxfId="2550" priority="51"/>
  </conditionalFormatting>
  <conditionalFormatting sqref="AA6:AA7">
    <cfRule type="duplicateValues" dxfId="2549" priority="30"/>
  </conditionalFormatting>
  <conditionalFormatting sqref="AA11">
    <cfRule type="duplicateValues" dxfId="2548" priority="49"/>
  </conditionalFormatting>
  <conditionalFormatting sqref="AA11:AA28">
    <cfRule type="duplicateValues" dxfId="2547" priority="31"/>
  </conditionalFormatting>
  <conditionalFormatting sqref="AA12">
    <cfRule type="duplicateValues" dxfId="2546" priority="48"/>
  </conditionalFormatting>
  <conditionalFormatting sqref="AA13">
    <cfRule type="duplicateValues" dxfId="2545" priority="47"/>
  </conditionalFormatting>
  <conditionalFormatting sqref="AA14">
    <cfRule type="duplicateValues" dxfId="2544" priority="46"/>
  </conditionalFormatting>
  <conditionalFormatting sqref="AA15">
    <cfRule type="duplicateValues" dxfId="2543" priority="45"/>
  </conditionalFormatting>
  <conditionalFormatting sqref="AA16">
    <cfRule type="duplicateValues" dxfId="2542" priority="44"/>
  </conditionalFormatting>
  <conditionalFormatting sqref="AA17">
    <cfRule type="duplicateValues" dxfId="2541" priority="43"/>
  </conditionalFormatting>
  <conditionalFormatting sqref="AA18">
    <cfRule type="duplicateValues" dxfId="2540" priority="42"/>
  </conditionalFormatting>
  <conditionalFormatting sqref="AA19">
    <cfRule type="duplicateValues" dxfId="2539" priority="41"/>
  </conditionalFormatting>
  <conditionalFormatting sqref="AA20">
    <cfRule type="duplicateValues" dxfId="2538" priority="40"/>
  </conditionalFormatting>
  <conditionalFormatting sqref="AA21">
    <cfRule type="duplicateValues" dxfId="2537" priority="39"/>
  </conditionalFormatting>
  <conditionalFormatting sqref="AA22">
    <cfRule type="duplicateValues" dxfId="2536" priority="38"/>
  </conditionalFormatting>
  <conditionalFormatting sqref="AA23">
    <cfRule type="duplicateValues" dxfId="2535" priority="37"/>
  </conditionalFormatting>
  <conditionalFormatting sqref="AA24">
    <cfRule type="duplicateValues" dxfId="2534" priority="36"/>
  </conditionalFormatting>
  <conditionalFormatting sqref="AA25">
    <cfRule type="duplicateValues" dxfId="2533" priority="35"/>
  </conditionalFormatting>
  <conditionalFormatting sqref="AA26">
    <cfRule type="duplicateValues" dxfId="2532" priority="34"/>
  </conditionalFormatting>
  <conditionalFormatting sqref="AA27">
    <cfRule type="duplicateValues" dxfId="2531" priority="33"/>
  </conditionalFormatting>
  <conditionalFormatting sqref="AA28">
    <cfRule type="duplicateValues" dxfId="2530" priority="32"/>
  </conditionalFormatting>
  <conditionalFormatting sqref="AC2">
    <cfRule type="duplicateValues" dxfId="2529" priority="2"/>
  </conditionalFormatting>
  <conditionalFormatting sqref="AC6:AC7">
    <cfRule type="duplicateValues" dxfId="2528" priority="29"/>
  </conditionalFormatting>
  <conditionalFormatting sqref="AC11">
    <cfRule type="duplicateValues" dxfId="2527" priority="233"/>
  </conditionalFormatting>
  <conditionalFormatting sqref="AC11:AC28">
    <cfRule type="duplicateValues" dxfId="2526" priority="215"/>
  </conditionalFormatting>
  <conditionalFormatting sqref="AC12">
    <cfRule type="duplicateValues" dxfId="2525" priority="232"/>
  </conditionalFormatting>
  <conditionalFormatting sqref="AC13">
    <cfRule type="duplicateValues" dxfId="2524" priority="231"/>
  </conditionalFormatting>
  <conditionalFormatting sqref="AC14">
    <cfRule type="duplicateValues" dxfId="2523" priority="230"/>
  </conditionalFormatting>
  <conditionalFormatting sqref="AC15">
    <cfRule type="duplicateValues" dxfId="2522" priority="229"/>
  </conditionalFormatting>
  <conditionalFormatting sqref="AC16">
    <cfRule type="duplicateValues" dxfId="2521" priority="228"/>
  </conditionalFormatting>
  <conditionalFormatting sqref="AC17">
    <cfRule type="duplicateValues" dxfId="2520" priority="227"/>
  </conditionalFormatting>
  <conditionalFormatting sqref="AC18">
    <cfRule type="duplicateValues" dxfId="2519" priority="226"/>
  </conditionalFormatting>
  <conditionalFormatting sqref="AC19">
    <cfRule type="duplicateValues" dxfId="2518" priority="225"/>
  </conditionalFormatting>
  <conditionalFormatting sqref="AC20">
    <cfRule type="duplicateValues" dxfId="2517" priority="224"/>
  </conditionalFormatting>
  <conditionalFormatting sqref="AC21">
    <cfRule type="duplicateValues" dxfId="2516" priority="223"/>
  </conditionalFormatting>
  <conditionalFormatting sqref="AC22">
    <cfRule type="duplicateValues" dxfId="2515" priority="222"/>
  </conditionalFormatting>
  <conditionalFormatting sqref="AC23">
    <cfRule type="duplicateValues" dxfId="2514" priority="221"/>
  </conditionalFormatting>
  <conditionalFormatting sqref="AC24">
    <cfRule type="duplicateValues" dxfId="2513" priority="220"/>
  </conditionalFormatting>
  <conditionalFormatting sqref="AC25">
    <cfRule type="duplicateValues" dxfId="2512" priority="219"/>
  </conditionalFormatting>
  <conditionalFormatting sqref="AC26">
    <cfRule type="duplicateValues" dxfId="2511" priority="218"/>
  </conditionalFormatting>
  <conditionalFormatting sqref="AC27">
    <cfRule type="duplicateValues" dxfId="2510" priority="217"/>
  </conditionalFormatting>
  <conditionalFormatting sqref="AC28">
    <cfRule type="duplicateValues" dxfId="2509" priority="216"/>
  </conditionalFormatting>
  <printOptions horizontalCentered="1" verticalCentered="1"/>
  <pageMargins left="0.25" right="0.25" top="0.75" bottom="0.75" header="0.3" footer="0.3"/>
  <pageSetup scale="61" orientation="landscape" r:id="rId1"/>
  <headerFooter>
    <oddHeader>&amp;A</oddHeader>
    <oddFooter>&amp;C&amp;F&amp;R&amp;D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92D050"/>
    <pageSetUpPr fitToPage="1"/>
  </sheetPr>
  <dimension ref="A2:AD28"/>
  <sheetViews>
    <sheetView zoomScale="80" zoomScaleNormal="80" workbookViewId="0">
      <selection activeCell="B2" sqref="B2"/>
    </sheetView>
  </sheetViews>
  <sheetFormatPr defaultColWidth="5.5703125" defaultRowHeight="15" x14ac:dyDescent="0.2"/>
  <cols>
    <col min="1" max="1" width="5.85546875" style="3" customWidth="1"/>
    <col min="2" max="2" width="35.42578125" style="3" bestFit="1" customWidth="1"/>
    <col min="3" max="3" width="11.28515625" style="3" customWidth="1"/>
    <col min="4" max="4" width="13.85546875" style="3" customWidth="1"/>
    <col min="5" max="5" width="11.28515625" style="3" customWidth="1"/>
    <col min="6" max="6" width="13.85546875" style="3" customWidth="1"/>
    <col min="7" max="7" width="11.7109375" style="3" customWidth="1"/>
    <col min="8" max="8" width="13.85546875" style="3" customWidth="1"/>
    <col min="9" max="9" width="11.7109375" style="3" customWidth="1"/>
    <col min="10" max="10" width="13.85546875" style="3" customWidth="1"/>
    <col min="11" max="11" width="11.28515625" style="3" customWidth="1"/>
    <col min="12" max="12" width="13.85546875" style="3" customWidth="1"/>
    <col min="13" max="14" width="13.7109375" style="3" customWidth="1"/>
    <col min="15" max="15" width="11.7109375" style="3" customWidth="1"/>
    <col min="16" max="16" width="13.7109375" style="3" bestFit="1" customWidth="1"/>
    <col min="17" max="17" width="11.28515625" style="3" customWidth="1"/>
    <col min="18" max="18" width="13.85546875" style="3" customWidth="1"/>
    <col min="19" max="19" width="11.28515625" style="3" customWidth="1"/>
    <col min="20" max="20" width="13.85546875" style="3" customWidth="1"/>
    <col min="21" max="21" width="11.28515625" style="3" customWidth="1"/>
    <col min="22" max="22" width="13.85546875" style="3" customWidth="1"/>
    <col min="23" max="23" width="11.7109375" style="3" customWidth="1"/>
    <col min="24" max="24" width="13.85546875" style="3" customWidth="1"/>
    <col min="25" max="25" width="11.7109375" style="3" customWidth="1"/>
    <col min="26" max="26" width="13.85546875" style="3" customWidth="1"/>
    <col min="27" max="27" width="11.7109375" style="3" hidden="1" customWidth="1"/>
    <col min="28" max="28" width="13.85546875" style="3" hidden="1" customWidth="1"/>
    <col min="29" max="29" width="11.7109375" style="3" hidden="1" customWidth="1"/>
    <col min="30" max="30" width="13.85546875" style="3" hidden="1" customWidth="1"/>
    <col min="31" max="16384" width="5.5703125" style="3"/>
  </cols>
  <sheetData>
    <row r="2" spans="1:30" ht="15" customHeight="1" thickBot="1" x14ac:dyDescent="0.25">
      <c r="C2" s="129" t="s">
        <v>325</v>
      </c>
      <c r="D2" s="129"/>
      <c r="E2" s="129"/>
      <c r="F2" s="129"/>
      <c r="G2" s="129" t="s">
        <v>330</v>
      </c>
      <c r="H2" s="129"/>
      <c r="I2" s="129" t="s">
        <v>328</v>
      </c>
      <c r="J2" s="129"/>
      <c r="K2" s="129"/>
      <c r="L2" s="129"/>
      <c r="M2" s="129"/>
      <c r="N2" s="129"/>
      <c r="O2" s="129" t="s">
        <v>327</v>
      </c>
      <c r="P2" s="129"/>
      <c r="Q2" s="129" t="s">
        <v>326</v>
      </c>
      <c r="R2" s="129"/>
      <c r="S2" s="129"/>
      <c r="T2" s="129"/>
      <c r="U2" s="129"/>
      <c r="V2" s="129"/>
      <c r="W2" s="129"/>
      <c r="X2" s="129"/>
      <c r="Y2" s="129"/>
      <c r="Z2" s="129"/>
    </row>
    <row r="3" spans="1:30" ht="30" customHeight="1" thickBot="1" x14ac:dyDescent="0.25">
      <c r="A3" s="153" t="s">
        <v>25</v>
      </c>
      <c r="B3" s="43" t="s">
        <v>245</v>
      </c>
      <c r="C3" s="137">
        <v>189366</v>
      </c>
      <c r="D3" s="148"/>
      <c r="E3" s="148"/>
      <c r="F3" s="138"/>
      <c r="G3" s="137">
        <v>204845</v>
      </c>
      <c r="H3" s="138"/>
      <c r="I3" s="137">
        <v>200095</v>
      </c>
      <c r="J3" s="148"/>
      <c r="K3" s="148"/>
      <c r="L3" s="148"/>
      <c r="M3" s="148"/>
      <c r="N3" s="138"/>
      <c r="O3" s="137">
        <v>203375</v>
      </c>
      <c r="P3" s="138"/>
      <c r="Q3" s="48">
        <v>203089</v>
      </c>
      <c r="R3" s="46"/>
      <c r="S3" s="46"/>
      <c r="T3" s="46"/>
      <c r="U3" s="46"/>
      <c r="V3" s="46"/>
      <c r="W3" s="67"/>
      <c r="X3" s="67"/>
      <c r="Y3" s="67"/>
      <c r="Z3" s="68"/>
      <c r="AA3" s="75">
        <v>205613</v>
      </c>
      <c r="AB3" s="77"/>
      <c r="AC3" s="77"/>
      <c r="AD3" s="76"/>
    </row>
    <row r="4" spans="1:30" ht="50.1" customHeight="1" thickBot="1" x14ac:dyDescent="0.25">
      <c r="A4" s="154"/>
      <c r="B4" s="7" t="s">
        <v>26</v>
      </c>
      <c r="C4" s="158" t="s">
        <v>202</v>
      </c>
      <c r="D4" s="159"/>
      <c r="E4" s="159"/>
      <c r="F4" s="160"/>
      <c r="G4" s="49" t="s">
        <v>198</v>
      </c>
      <c r="H4" s="54"/>
      <c r="I4" s="51" t="s">
        <v>205</v>
      </c>
      <c r="J4" s="52"/>
      <c r="K4" s="51"/>
      <c r="L4" s="52"/>
      <c r="M4" s="51"/>
      <c r="N4" s="52"/>
      <c r="O4" s="140" t="s">
        <v>281</v>
      </c>
      <c r="P4" s="141"/>
      <c r="Q4" s="49" t="s">
        <v>206</v>
      </c>
      <c r="R4" s="50"/>
      <c r="S4" s="50"/>
      <c r="T4" s="50"/>
      <c r="U4" s="50"/>
      <c r="V4" s="54"/>
      <c r="W4" s="49"/>
      <c r="X4" s="50"/>
      <c r="Y4" s="49"/>
      <c r="Z4" s="50"/>
      <c r="AA4" s="49" t="s">
        <v>241</v>
      </c>
      <c r="AB4" s="50"/>
      <c r="AC4" s="49"/>
      <c r="AD4" s="50"/>
    </row>
    <row r="5" spans="1:30" ht="50.1" customHeight="1" thickBot="1" x14ac:dyDescent="0.25">
      <c r="A5" s="155"/>
      <c r="B5" s="10"/>
      <c r="C5" s="158" t="s">
        <v>109</v>
      </c>
      <c r="D5" s="160"/>
      <c r="E5" s="161" t="s">
        <v>229</v>
      </c>
      <c r="F5" s="162"/>
      <c r="G5" s="49" t="s">
        <v>198</v>
      </c>
      <c r="H5" s="54"/>
      <c r="I5" s="49" t="s">
        <v>160</v>
      </c>
      <c r="J5" s="54"/>
      <c r="K5" s="49" t="s">
        <v>161</v>
      </c>
      <c r="L5" s="54"/>
      <c r="M5" s="49" t="s">
        <v>162</v>
      </c>
      <c r="N5" s="54"/>
      <c r="O5" s="140" t="s">
        <v>280</v>
      </c>
      <c r="P5" s="141"/>
      <c r="Q5" s="158" t="s">
        <v>115</v>
      </c>
      <c r="R5" s="160"/>
      <c r="S5" s="158" t="s">
        <v>112</v>
      </c>
      <c r="T5" s="160"/>
      <c r="U5" s="158" t="s">
        <v>116</v>
      </c>
      <c r="V5" s="160"/>
      <c r="W5" s="74" t="s">
        <v>236</v>
      </c>
      <c r="X5" s="73"/>
      <c r="Y5" s="73" t="s">
        <v>237</v>
      </c>
      <c r="Z5" s="73"/>
      <c r="AA5" s="49" t="s">
        <v>242</v>
      </c>
      <c r="AB5" s="54"/>
      <c r="AC5" s="49" t="s">
        <v>246</v>
      </c>
      <c r="AD5" s="54"/>
    </row>
    <row r="6" spans="1:30" ht="16.5" thickBot="1" x14ac:dyDescent="0.25">
      <c r="A6" s="113"/>
      <c r="B6" s="119" t="s">
        <v>268</v>
      </c>
      <c r="C6" s="134" t="s">
        <v>270</v>
      </c>
      <c r="D6" s="131"/>
      <c r="E6" s="134" t="s">
        <v>272</v>
      </c>
      <c r="F6" s="131"/>
      <c r="G6" s="134">
        <v>37.783019000000003</v>
      </c>
      <c r="H6" s="131"/>
      <c r="I6" s="134">
        <v>38.930371780000002</v>
      </c>
      <c r="J6" s="131"/>
      <c r="K6" s="134">
        <v>39.00804145</v>
      </c>
      <c r="L6" s="131"/>
      <c r="M6" s="134">
        <v>39.343961839999999</v>
      </c>
      <c r="N6" s="131"/>
      <c r="O6" s="130" t="s">
        <v>278</v>
      </c>
      <c r="P6" s="131"/>
      <c r="Q6" s="134">
        <v>38.431370000000001</v>
      </c>
      <c r="R6" s="131"/>
      <c r="S6" s="134">
        <v>38.458910000000003</v>
      </c>
      <c r="T6" s="131"/>
      <c r="U6" s="134">
        <v>37.820300000000003</v>
      </c>
      <c r="V6" s="131"/>
      <c r="W6" s="134">
        <v>38.85622</v>
      </c>
      <c r="X6" s="144"/>
      <c r="Y6" s="130">
        <v>38.369599999999998</v>
      </c>
      <c r="Z6" s="131"/>
      <c r="AA6" s="71"/>
      <c r="AB6" s="72"/>
      <c r="AC6" s="71"/>
      <c r="AD6" s="72"/>
    </row>
    <row r="7" spans="1:30" ht="16.5" thickBot="1" x14ac:dyDescent="0.25">
      <c r="A7" s="113"/>
      <c r="B7" s="119" t="s">
        <v>269</v>
      </c>
      <c r="C7" s="142" t="s">
        <v>271</v>
      </c>
      <c r="D7" s="143"/>
      <c r="E7" s="142" t="s">
        <v>273</v>
      </c>
      <c r="F7" s="143"/>
      <c r="G7" s="142">
        <v>80.478217000000001</v>
      </c>
      <c r="H7" s="143"/>
      <c r="I7" s="142">
        <v>-79.905321130000004</v>
      </c>
      <c r="J7" s="143"/>
      <c r="K7" s="142">
        <v>-80.30804784</v>
      </c>
      <c r="L7" s="143"/>
      <c r="M7" s="142">
        <v>-80.23740574</v>
      </c>
      <c r="N7" s="143"/>
      <c r="O7" s="139" t="s">
        <v>279</v>
      </c>
      <c r="P7" s="136"/>
      <c r="Q7" s="168">
        <v>-8237139</v>
      </c>
      <c r="R7" s="169"/>
      <c r="S7" s="142">
        <v>-81.818389999999994</v>
      </c>
      <c r="T7" s="143"/>
      <c r="U7" s="142">
        <v>-82.026579999999996</v>
      </c>
      <c r="V7" s="143"/>
      <c r="W7" s="135">
        <v>-82.14385</v>
      </c>
      <c r="X7" s="145"/>
      <c r="Y7" s="139">
        <v>-81.760710000000003</v>
      </c>
      <c r="Z7" s="136"/>
      <c r="AA7" s="71"/>
      <c r="AB7" s="72"/>
      <c r="AC7" s="71"/>
      <c r="AD7" s="72"/>
    </row>
    <row r="8" spans="1:30" ht="20.100000000000001" customHeight="1" thickBot="1" x14ac:dyDescent="0.25">
      <c r="A8" s="156"/>
      <c r="B8" s="11" t="s">
        <v>30</v>
      </c>
      <c r="C8" s="149" t="s">
        <v>58</v>
      </c>
      <c r="D8" s="150"/>
      <c r="E8" s="149" t="s">
        <v>230</v>
      </c>
      <c r="F8" s="150"/>
      <c r="G8" s="55" t="s">
        <v>199</v>
      </c>
      <c r="H8" s="56"/>
      <c r="I8" s="55" t="s">
        <v>163</v>
      </c>
      <c r="J8" s="56"/>
      <c r="K8" s="55" t="s">
        <v>165</v>
      </c>
      <c r="L8" s="56"/>
      <c r="M8" s="55" t="s">
        <v>167</v>
      </c>
      <c r="N8" s="56"/>
      <c r="O8" s="57" t="s">
        <v>276</v>
      </c>
      <c r="P8" s="58"/>
      <c r="Q8" s="149" t="s">
        <v>70</v>
      </c>
      <c r="R8" s="150"/>
      <c r="S8" s="149" t="s">
        <v>32</v>
      </c>
      <c r="T8" s="150"/>
      <c r="U8" s="149" t="s">
        <v>72</v>
      </c>
      <c r="V8" s="150"/>
      <c r="W8" s="69" t="s">
        <v>235</v>
      </c>
      <c r="X8" s="69"/>
      <c r="Y8" s="69" t="s">
        <v>238</v>
      </c>
      <c r="Z8" s="69"/>
      <c r="AA8" s="57" t="s">
        <v>243</v>
      </c>
      <c r="AB8" s="58"/>
      <c r="AC8" s="57" t="s">
        <v>247</v>
      </c>
      <c r="AD8" s="58"/>
    </row>
    <row r="9" spans="1:30" ht="20.100000000000001" customHeight="1" thickBot="1" x14ac:dyDescent="0.25">
      <c r="A9" s="157"/>
      <c r="B9" s="12"/>
      <c r="C9" s="151" t="s">
        <v>59</v>
      </c>
      <c r="D9" s="152"/>
      <c r="E9" s="151" t="s">
        <v>231</v>
      </c>
      <c r="F9" s="152"/>
      <c r="G9" s="57" t="s">
        <v>101</v>
      </c>
      <c r="H9" s="58"/>
      <c r="I9" s="57" t="s">
        <v>164</v>
      </c>
      <c r="J9" s="58"/>
      <c r="K9" s="57" t="s">
        <v>166</v>
      </c>
      <c r="L9" s="58"/>
      <c r="M9" s="57" t="s">
        <v>168</v>
      </c>
      <c r="N9" s="58"/>
      <c r="O9" s="57" t="s">
        <v>277</v>
      </c>
      <c r="P9" s="58"/>
      <c r="Q9" s="151" t="s">
        <v>71</v>
      </c>
      <c r="R9" s="152"/>
      <c r="S9" s="151" t="s">
        <v>66</v>
      </c>
      <c r="T9" s="152"/>
      <c r="U9" s="151" t="s">
        <v>73</v>
      </c>
      <c r="V9" s="152"/>
      <c r="W9" s="70" t="s">
        <v>68</v>
      </c>
      <c r="X9" s="70"/>
      <c r="Y9" s="70" t="s">
        <v>65</v>
      </c>
      <c r="Z9" s="70"/>
      <c r="AA9" s="57" t="s">
        <v>244</v>
      </c>
      <c r="AB9" s="58"/>
      <c r="AC9" s="57" t="s">
        <v>248</v>
      </c>
      <c r="AD9" s="58"/>
    </row>
    <row r="10" spans="1:30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ht="20.100000000000001" customHeight="1" x14ac:dyDescent="0.2">
      <c r="A11" s="9">
        <v>1</v>
      </c>
      <c r="B11" s="9" t="s">
        <v>6</v>
      </c>
      <c r="C11" s="120">
        <v>74.510000000000005</v>
      </c>
      <c r="D11" s="18">
        <f>IF(C11="No Bid","",IF(C11&lt;&gt;0,C11+'Basic Price Adjustment'!$E33,""))</f>
        <v>73.790000000000006</v>
      </c>
      <c r="E11" s="120">
        <v>73.989999999999995</v>
      </c>
      <c r="F11" s="18">
        <f>IF(E11="No Bid","",IF(E11&lt;&gt;0,E11+'Basic Price Adjustment'!$E33,""))</f>
        <v>73.27</v>
      </c>
      <c r="G11" s="120">
        <v>62.32</v>
      </c>
      <c r="H11" s="18">
        <f>IF(G11="No Bid","",IF(G11&lt;&gt;0,G11+'Basic Price Adjustment'!$E33,""))</f>
        <v>61.6</v>
      </c>
      <c r="I11" s="120">
        <v>63.28</v>
      </c>
      <c r="J11" s="18">
        <f>IF(I11="No Bid","",IF(I11&lt;&gt;0,I11+'Basic Price Adjustment'!$E33,""))</f>
        <v>62.56</v>
      </c>
      <c r="K11" s="120">
        <v>68.95</v>
      </c>
      <c r="L11" s="18">
        <f>IF(K11="No Bid","",IF(K11&lt;&gt;0,K11+'Basic Price Adjustment'!$E33,""))</f>
        <v>68.23</v>
      </c>
      <c r="M11" s="120">
        <v>69.64</v>
      </c>
      <c r="N11" s="18">
        <f>IF(M11="No Bid","",IF(M11&lt;&gt;0,M11+'Basic Price Adjustment'!$E33,""))</f>
        <v>68.92</v>
      </c>
      <c r="O11" s="120">
        <v>80</v>
      </c>
      <c r="P11" s="18">
        <f>IF(O11="No Bid","",IF(O11&lt;&gt;0,O11+'Basic Price Adjustment'!$E33,""))</f>
        <v>79.28</v>
      </c>
      <c r="Q11" s="120">
        <v>84.75</v>
      </c>
      <c r="R11" s="18">
        <f>IF(Q11="No Bid","",IF(Q11&lt;&gt;0,Q11+'Basic Price Adjustment'!$E33,""))</f>
        <v>84.03</v>
      </c>
      <c r="S11" s="120">
        <v>85.5</v>
      </c>
      <c r="T11" s="18">
        <f>IF(S11="No Bid","",IF(S11&lt;&gt;0,S11+'Basic Price Adjustment'!$E33,""))</f>
        <v>84.78</v>
      </c>
      <c r="U11" s="120">
        <v>105.5</v>
      </c>
      <c r="V11" s="18">
        <f>IF(U11="No Bid","",IF(U11&lt;&gt;0,U11+'Basic Price Adjustment'!$E33,""))</f>
        <v>104.78</v>
      </c>
      <c r="W11" s="120">
        <v>84</v>
      </c>
      <c r="X11" s="18">
        <f>IF(W11="No Bid","",IF(W11&lt;&gt;0,W11+'Basic Price Adjustment'!$E33,""))</f>
        <v>83.28</v>
      </c>
      <c r="Y11" s="120">
        <v>85.5</v>
      </c>
      <c r="Z11" s="18">
        <f>IF(Y11="No Bid","",IF(Y11&lt;&gt;0,Y11+'Basic Price Adjustment'!$E33,""))</f>
        <v>84.78</v>
      </c>
      <c r="AA11" s="34">
        <v>72.75</v>
      </c>
      <c r="AB11" s="18">
        <f>IF(AA11="No Bid","",IF(AA11&lt;&gt;0,AA11+'Basic Price Adjustment'!$E33,""))</f>
        <v>72.03</v>
      </c>
      <c r="AC11" s="34">
        <v>62.75</v>
      </c>
      <c r="AD11" s="18">
        <f>IF(AC11="No Bid","",IF(AC11&lt;&gt;0,AC11+'Basic Price Adjustment'!$E33,""))</f>
        <v>62.03</v>
      </c>
    </row>
    <row r="12" spans="1:30" ht="20.100000000000001" customHeight="1" x14ac:dyDescent="0.2">
      <c r="A12" s="31">
        <v>2</v>
      </c>
      <c r="B12" s="31" t="s">
        <v>179</v>
      </c>
      <c r="C12" s="115">
        <v>75.510000000000005</v>
      </c>
      <c r="D12" s="18">
        <f>IF(C12="No Bid","",IF(C12&lt;&gt;0,C12+'Basic Price Adjustment'!$E34,""))</f>
        <v>74.740000000000009</v>
      </c>
      <c r="E12" s="115">
        <v>74.989999999999995</v>
      </c>
      <c r="F12" s="18">
        <f>IF(E12="No Bid","",IF(E12&lt;&gt;0,E12+'Basic Price Adjustment'!$E34,""))</f>
        <v>74.22</v>
      </c>
      <c r="G12" s="115"/>
      <c r="H12" s="18" t="str">
        <f>IF(G12="No Bid","",IF(G12&lt;&gt;0,G12+'Basic Price Adjustment'!$E34,""))</f>
        <v/>
      </c>
      <c r="I12" s="115">
        <v>62.87</v>
      </c>
      <c r="J12" s="18">
        <f>IF(I12="No Bid","",IF(I12&lt;&gt;0,I12+'Basic Price Adjustment'!$E34,""))</f>
        <v>62.099999999999994</v>
      </c>
      <c r="K12" s="115">
        <v>72.88</v>
      </c>
      <c r="L12" s="18">
        <f>IF(K12="No Bid","",IF(K12&lt;&gt;0,K12+'Basic Price Adjustment'!$E34,""))</f>
        <v>72.11</v>
      </c>
      <c r="M12" s="115">
        <v>73.33</v>
      </c>
      <c r="N12" s="18">
        <f>IF(M12="No Bid","",IF(M12&lt;&gt;0,M12+'Basic Price Adjustment'!$E34,""))</f>
        <v>72.56</v>
      </c>
      <c r="O12" s="115">
        <v>86</v>
      </c>
      <c r="P12" s="18">
        <f>IF(O12="No Bid","",IF(O12&lt;&gt;0,O12+'Basic Price Adjustment'!$E34,""))</f>
        <v>85.23</v>
      </c>
      <c r="Q12" s="115">
        <v>84.75</v>
      </c>
      <c r="R12" s="18">
        <f>IF(Q12="No Bid","",IF(Q12&lt;&gt;0,Q12+'Basic Price Adjustment'!$E34,""))</f>
        <v>83.98</v>
      </c>
      <c r="S12" s="115">
        <v>85.5</v>
      </c>
      <c r="T12" s="18">
        <f>IF(S12="No Bid","",IF(S12&lt;&gt;0,S12+'Basic Price Adjustment'!$E34,""))</f>
        <v>84.73</v>
      </c>
      <c r="U12" s="115">
        <v>105.5</v>
      </c>
      <c r="V12" s="18">
        <f>IF(U12="No Bid","",IF(U12&lt;&gt;0,U12+'Basic Price Adjustment'!$E34,""))</f>
        <v>104.73</v>
      </c>
      <c r="W12" s="115"/>
      <c r="X12" s="18" t="str">
        <f>IF(W12="No Bid","",IF(W12&lt;&gt;0,W12+'Basic Price Adjustment'!$E34,""))</f>
        <v/>
      </c>
      <c r="Y12" s="115">
        <v>85.5</v>
      </c>
      <c r="Z12" s="18">
        <f>IF(Y12="No Bid","",IF(Y12&lt;&gt;0,Y12+'Basic Price Adjustment'!$E34,""))</f>
        <v>84.73</v>
      </c>
      <c r="AA12" s="32">
        <v>80</v>
      </c>
      <c r="AB12" s="18">
        <f>IF(AA12="No Bid","",IF(AA12&lt;&gt;0,AA12+'Basic Price Adjustment'!$E34,""))</f>
        <v>79.23</v>
      </c>
      <c r="AC12" s="32">
        <v>69</v>
      </c>
      <c r="AD12" s="18">
        <f>IF(AC12="No Bid","",IF(AC12&lt;&gt;0,AC12+'Basic Price Adjustment'!$E34,""))</f>
        <v>68.23</v>
      </c>
    </row>
    <row r="13" spans="1:30" ht="20.100000000000001" customHeight="1" x14ac:dyDescent="0.2">
      <c r="A13" s="17">
        <v>3</v>
      </c>
      <c r="B13" s="17" t="s">
        <v>7</v>
      </c>
      <c r="C13" s="120">
        <v>77.540000000000006</v>
      </c>
      <c r="D13" s="18">
        <f>IF(C13="No Bid","",IF(C13&lt;&gt;0,C13+'Basic Price Adjustment'!$E35,""))</f>
        <v>76.710000000000008</v>
      </c>
      <c r="E13" s="120">
        <v>76.95</v>
      </c>
      <c r="F13" s="18">
        <f>IF(E13="No Bid","",IF(E13&lt;&gt;0,E13+'Basic Price Adjustment'!$E35,""))</f>
        <v>76.12</v>
      </c>
      <c r="G13" s="120">
        <v>72.87</v>
      </c>
      <c r="H13" s="18">
        <f>IF(G13="No Bid","",IF(G13&lt;&gt;0,G13+'Basic Price Adjustment'!$E35,""))</f>
        <v>72.040000000000006</v>
      </c>
      <c r="I13" s="120">
        <v>68.45</v>
      </c>
      <c r="J13" s="18">
        <f>IF(I13="No Bid","",IF(I13&lt;&gt;0,I13+'Basic Price Adjustment'!$E35,""))</f>
        <v>67.62</v>
      </c>
      <c r="K13" s="120">
        <v>73.2</v>
      </c>
      <c r="L13" s="18">
        <f>IF(K13="No Bid","",IF(K13&lt;&gt;0,K13+'Basic Price Adjustment'!$E35,""))</f>
        <v>72.37</v>
      </c>
      <c r="M13" s="120">
        <v>73.33</v>
      </c>
      <c r="N13" s="18">
        <f>IF(M13="No Bid","",IF(M13&lt;&gt;0,M13+'Basic Price Adjustment'!$E35,""))</f>
        <v>72.5</v>
      </c>
      <c r="O13" s="120">
        <v>84</v>
      </c>
      <c r="P13" s="18">
        <f>IF(O13="No Bid","",IF(O13&lt;&gt;0,O13+'Basic Price Adjustment'!$E35,""))</f>
        <v>83.17</v>
      </c>
      <c r="Q13" s="120">
        <v>88.5</v>
      </c>
      <c r="R13" s="18">
        <f>IF(Q13="No Bid","",IF(Q13&lt;&gt;0,Q13+'Basic Price Adjustment'!$E35,""))</f>
        <v>87.67</v>
      </c>
      <c r="S13" s="120">
        <v>87</v>
      </c>
      <c r="T13" s="18">
        <f>IF(S13="No Bid","",IF(S13&lt;&gt;0,S13+'Basic Price Adjustment'!$E35,""))</f>
        <v>86.17</v>
      </c>
      <c r="U13" s="120">
        <v>112</v>
      </c>
      <c r="V13" s="18">
        <f>IF(U13="No Bid","",IF(U13&lt;&gt;0,U13+'Basic Price Adjustment'!$E35,""))</f>
        <v>111.17</v>
      </c>
      <c r="W13" s="120">
        <v>88</v>
      </c>
      <c r="X13" s="18">
        <f>IF(W13="No Bid","",IF(W13&lt;&gt;0,W13+'Basic Price Adjustment'!$E35,""))</f>
        <v>87.17</v>
      </c>
      <c r="Y13" s="120">
        <v>87</v>
      </c>
      <c r="Z13" s="18">
        <f>IF(Y13="No Bid","",IF(Y13&lt;&gt;0,Y13+'Basic Price Adjustment'!$E35,""))</f>
        <v>86.17</v>
      </c>
      <c r="AA13" s="19">
        <v>80</v>
      </c>
      <c r="AB13" s="18">
        <f>IF(AA13="No Bid","",IF(AA13&lt;&gt;0,AA13+'Basic Price Adjustment'!$E35,""))</f>
        <v>79.17</v>
      </c>
      <c r="AC13" s="19">
        <v>69</v>
      </c>
      <c r="AD13" s="18">
        <f>IF(AC13="No Bid","",IF(AC13&lt;&gt;0,AC13+'Basic Price Adjustment'!$E35,""))</f>
        <v>68.17</v>
      </c>
    </row>
    <row r="14" spans="1:30" ht="20.100000000000001" customHeight="1" x14ac:dyDescent="0.2">
      <c r="A14" s="31">
        <v>4</v>
      </c>
      <c r="B14" s="31" t="s">
        <v>8</v>
      </c>
      <c r="C14" s="115">
        <v>77.540000000000006</v>
      </c>
      <c r="D14" s="18">
        <f>IF(C14="No Bid","",IF(C14&lt;&gt;0,C14+'Basic Price Adjustment'!$E36,""))</f>
        <v>76.710000000000008</v>
      </c>
      <c r="E14" s="115">
        <v>76.95</v>
      </c>
      <c r="F14" s="18">
        <f>IF(E14="No Bid","",IF(E14&lt;&gt;0,E14+'Basic Price Adjustment'!$E36,""))</f>
        <v>76.12</v>
      </c>
      <c r="G14" s="115">
        <v>72.87</v>
      </c>
      <c r="H14" s="18">
        <f>IF(G14="No Bid","",IF(G14&lt;&gt;0,G14+'Basic Price Adjustment'!$E36,""))</f>
        <v>72.040000000000006</v>
      </c>
      <c r="I14" s="115">
        <v>68.45</v>
      </c>
      <c r="J14" s="18">
        <f>IF(I14="No Bid","",IF(I14&lt;&gt;0,I14+'Basic Price Adjustment'!$E36,""))</f>
        <v>67.62</v>
      </c>
      <c r="K14" s="115">
        <v>73.2</v>
      </c>
      <c r="L14" s="18">
        <f>IF(K14="No Bid","",IF(K14&lt;&gt;0,K14+'Basic Price Adjustment'!$E36,""))</f>
        <v>72.37</v>
      </c>
      <c r="M14" s="115">
        <v>73.33</v>
      </c>
      <c r="N14" s="18">
        <f>IF(M14="No Bid","",IF(M14&lt;&gt;0,M14+'Basic Price Adjustment'!$E36,""))</f>
        <v>72.5</v>
      </c>
      <c r="O14" s="115">
        <v>84</v>
      </c>
      <c r="P14" s="18">
        <f>IF(O14="No Bid","",IF(O14&lt;&gt;0,O14+'Basic Price Adjustment'!$E36,""))</f>
        <v>83.17</v>
      </c>
      <c r="Q14" s="115">
        <v>88.5</v>
      </c>
      <c r="R14" s="18">
        <f>IF(Q14="No Bid","",IF(Q14&lt;&gt;0,Q14+'Basic Price Adjustment'!$E36,""))</f>
        <v>87.67</v>
      </c>
      <c r="S14" s="115">
        <v>87</v>
      </c>
      <c r="T14" s="18">
        <f>IF(S14="No Bid","",IF(S14&lt;&gt;0,S14+'Basic Price Adjustment'!$E36,""))</f>
        <v>86.17</v>
      </c>
      <c r="U14" s="115">
        <v>112</v>
      </c>
      <c r="V14" s="18">
        <f>IF(U14="No Bid","",IF(U14&lt;&gt;0,U14+'Basic Price Adjustment'!$E36,""))</f>
        <v>111.17</v>
      </c>
      <c r="W14" s="115">
        <v>88</v>
      </c>
      <c r="X14" s="18">
        <f>IF(W14="No Bid","",IF(W14&lt;&gt;0,W14+'Basic Price Adjustment'!$E36,""))</f>
        <v>87.17</v>
      </c>
      <c r="Y14" s="115">
        <v>87</v>
      </c>
      <c r="Z14" s="18">
        <f>IF(Y14="No Bid","",IF(Y14&lt;&gt;0,Y14+'Basic Price Adjustment'!$E36,""))</f>
        <v>86.17</v>
      </c>
      <c r="AA14" s="32">
        <v>80</v>
      </c>
      <c r="AB14" s="18">
        <f>IF(AA14="No Bid","",IF(AA14&lt;&gt;0,AA14+'Basic Price Adjustment'!$E36,""))</f>
        <v>79.17</v>
      </c>
      <c r="AC14" s="32">
        <v>69</v>
      </c>
      <c r="AD14" s="18">
        <f>IF(AC14="No Bid","",IF(AC14&lt;&gt;0,AC14+'Basic Price Adjustment'!$E36,""))</f>
        <v>68.17</v>
      </c>
    </row>
    <row r="15" spans="1:30" ht="20.100000000000001" customHeight="1" x14ac:dyDescent="0.2">
      <c r="A15" s="17">
        <v>5</v>
      </c>
      <c r="B15" s="17" t="s">
        <v>9</v>
      </c>
      <c r="C15" s="120">
        <v>78.59</v>
      </c>
      <c r="D15" s="18">
        <f>IF(C15="No Bid","",IF(C15&lt;&gt;0,C15+'Basic Price Adjustment'!$E37,""))</f>
        <v>77.740000000000009</v>
      </c>
      <c r="E15" s="120">
        <v>77.680000000000007</v>
      </c>
      <c r="F15" s="18">
        <f>IF(E15="No Bid","",IF(E15&lt;&gt;0,E15+'Basic Price Adjustment'!$E37,""))</f>
        <v>76.830000000000013</v>
      </c>
      <c r="G15" s="120">
        <v>73.61</v>
      </c>
      <c r="H15" s="18">
        <f>IF(G15="No Bid","",IF(G15&lt;&gt;0,G15+'Basic Price Adjustment'!$E37,""))</f>
        <v>72.760000000000005</v>
      </c>
      <c r="I15" s="120">
        <v>69.510000000000005</v>
      </c>
      <c r="J15" s="18">
        <f>IF(I15="No Bid","",IF(I15&lt;&gt;0,I15+'Basic Price Adjustment'!$E37,""))</f>
        <v>68.660000000000011</v>
      </c>
      <c r="K15" s="120">
        <v>73.41</v>
      </c>
      <c r="L15" s="18">
        <f>IF(K15="No Bid","",IF(K15&lt;&gt;0,K15+'Basic Price Adjustment'!$E37,""))</f>
        <v>72.56</v>
      </c>
      <c r="M15" s="120">
        <v>73.41</v>
      </c>
      <c r="N15" s="18">
        <f>IF(M15="No Bid","",IF(M15&lt;&gt;0,M15+'Basic Price Adjustment'!$E37,""))</f>
        <v>72.56</v>
      </c>
      <c r="O15" s="120">
        <v>85</v>
      </c>
      <c r="P15" s="18">
        <f>IF(O15="No Bid","",IF(O15&lt;&gt;0,O15+'Basic Price Adjustment'!$E37,""))</f>
        <v>84.15</v>
      </c>
      <c r="Q15" s="120">
        <v>90.5</v>
      </c>
      <c r="R15" s="18">
        <f>IF(Q15="No Bid","",IF(Q15&lt;&gt;0,Q15+'Basic Price Adjustment'!$E37,""))</f>
        <v>89.65</v>
      </c>
      <c r="S15" s="120">
        <v>89</v>
      </c>
      <c r="T15" s="18">
        <f>IF(S15="No Bid","",IF(S15&lt;&gt;0,S15+'Basic Price Adjustment'!$E37,""))</f>
        <v>88.15</v>
      </c>
      <c r="U15" s="120">
        <v>114</v>
      </c>
      <c r="V15" s="18">
        <f>IF(U15="No Bid","",IF(U15&lt;&gt;0,U15+'Basic Price Adjustment'!$E37,""))</f>
        <v>113.15</v>
      </c>
      <c r="W15" s="120">
        <v>90</v>
      </c>
      <c r="X15" s="18">
        <f>IF(W15="No Bid","",IF(W15&lt;&gt;0,W15+'Basic Price Adjustment'!$E37,""))</f>
        <v>89.15</v>
      </c>
      <c r="Y15" s="120">
        <v>89</v>
      </c>
      <c r="Z15" s="18">
        <f>IF(Y15="No Bid","",IF(Y15&lt;&gt;0,Y15+'Basic Price Adjustment'!$E37,""))</f>
        <v>88.15</v>
      </c>
      <c r="AA15" s="19">
        <v>80</v>
      </c>
      <c r="AB15" s="18">
        <f>IF(AA15="No Bid","",IF(AA15&lt;&gt;0,AA15+'Basic Price Adjustment'!$E37,""))</f>
        <v>79.150000000000006</v>
      </c>
      <c r="AC15" s="19">
        <v>69</v>
      </c>
      <c r="AD15" s="18">
        <f>IF(AC15="No Bid","",IF(AC15&lt;&gt;0,AC15+'Basic Price Adjustment'!$E37,""))</f>
        <v>68.150000000000006</v>
      </c>
    </row>
    <row r="16" spans="1:30" ht="20.100000000000001" customHeight="1" x14ac:dyDescent="0.2">
      <c r="A16" s="31">
        <v>6</v>
      </c>
      <c r="B16" s="31" t="s">
        <v>10</v>
      </c>
      <c r="C16" s="115">
        <v>85.91</v>
      </c>
      <c r="D16" s="18">
        <f>IF(C16="No Bid","",IF(C16&lt;&gt;0,C16+'Basic Price Adjustment'!$E38,""))</f>
        <v>85.07</v>
      </c>
      <c r="E16" s="115">
        <v>84.41</v>
      </c>
      <c r="F16" s="18">
        <f>IF(E16="No Bid","",IF(E16&lt;&gt;0,E16+'Basic Price Adjustment'!$E38,""))</f>
        <v>83.57</v>
      </c>
      <c r="G16" s="115"/>
      <c r="H16" s="18" t="str">
        <f>IF(G16="No Bid","",IF(G16&lt;&gt;0,G16+'Basic Price Adjustment'!$E38,""))</f>
        <v/>
      </c>
      <c r="I16" s="115">
        <v>72.37</v>
      </c>
      <c r="J16" s="18">
        <f>IF(I16="No Bid","",IF(I16&lt;&gt;0,I16+'Basic Price Adjustment'!$E38,""))</f>
        <v>71.53</v>
      </c>
      <c r="K16" s="115">
        <v>77.09</v>
      </c>
      <c r="L16" s="18">
        <f>IF(K16="No Bid","",IF(K16&lt;&gt;0,K16+'Basic Price Adjustment'!$E38,""))</f>
        <v>76.25</v>
      </c>
      <c r="M16" s="115">
        <v>77.09</v>
      </c>
      <c r="N16" s="18">
        <f>IF(M16="No Bid","",IF(M16&lt;&gt;0,M16+'Basic Price Adjustment'!$E38,""))</f>
        <v>76.25</v>
      </c>
      <c r="O16" s="115">
        <v>96</v>
      </c>
      <c r="P16" s="18">
        <f>IF(O16="No Bid","",IF(O16&lt;&gt;0,O16+'Basic Price Adjustment'!$E38,""))</f>
        <v>95.16</v>
      </c>
      <c r="Q16" s="115">
        <v>100</v>
      </c>
      <c r="R16" s="18">
        <f>IF(Q16="No Bid","",IF(Q16&lt;&gt;0,Q16+'Basic Price Adjustment'!$E38,""))</f>
        <v>99.16</v>
      </c>
      <c r="S16" s="115"/>
      <c r="T16" s="18" t="str">
        <f>IF(S16="No Bid","",IF(S16&lt;&gt;0,S16+'Basic Price Adjustment'!$E38,""))</f>
        <v/>
      </c>
      <c r="U16" s="115">
        <v>117.5</v>
      </c>
      <c r="V16" s="18">
        <f>IF(U16="No Bid","",IF(U16&lt;&gt;0,U16+'Basic Price Adjustment'!$E38,""))</f>
        <v>116.66</v>
      </c>
      <c r="W16" s="115"/>
      <c r="X16" s="18" t="str">
        <f>IF(W16="No Bid","",IF(W16&lt;&gt;0,W16+'Basic Price Adjustment'!$E38,""))</f>
        <v/>
      </c>
      <c r="Y16" s="115"/>
      <c r="Z16" s="18" t="str">
        <f>IF(Y16="No Bid","",IF(Y16&lt;&gt;0,Y16+'Basic Price Adjustment'!$E38,""))</f>
        <v/>
      </c>
      <c r="AA16" s="30">
        <v>93</v>
      </c>
      <c r="AB16" s="18">
        <f>IF(AA16="No Bid","",IF(AA16&lt;&gt;0,AA16+'Basic Price Adjustment'!$E38,""))</f>
        <v>92.16</v>
      </c>
      <c r="AC16" s="30">
        <v>83</v>
      </c>
      <c r="AD16" s="18">
        <f>IF(AC16="No Bid","",IF(AC16&lt;&gt;0,AC16+'Basic Price Adjustment'!$E38,""))</f>
        <v>82.16</v>
      </c>
    </row>
    <row r="17" spans="1:30" ht="20.100000000000001" customHeight="1" x14ac:dyDescent="0.2">
      <c r="A17" s="17">
        <v>7</v>
      </c>
      <c r="B17" s="17" t="s">
        <v>11</v>
      </c>
      <c r="C17" s="120">
        <v>79.19</v>
      </c>
      <c r="D17" s="18">
        <f>IF(C17="No Bid","",IF(C17&lt;&gt;0,C17+'Basic Price Adjustment'!$E39,""))</f>
        <v>78.39</v>
      </c>
      <c r="E17" s="120">
        <v>77.25</v>
      </c>
      <c r="F17" s="18">
        <f>IF(E17="No Bid","",IF(E17&lt;&gt;0,E17+'Basic Price Adjustment'!$E39,""))</f>
        <v>76.45</v>
      </c>
      <c r="G17" s="120"/>
      <c r="H17" s="18" t="str">
        <f>IF(G17="No Bid","",IF(G17&lt;&gt;0,G17+'Basic Price Adjustment'!$E39,""))</f>
        <v/>
      </c>
      <c r="I17" s="120">
        <v>68.45</v>
      </c>
      <c r="J17" s="18">
        <f>IF(I17="No Bid","",IF(I17&lt;&gt;0,I17+'Basic Price Adjustment'!$E39,""))</f>
        <v>67.650000000000006</v>
      </c>
      <c r="K17" s="120">
        <v>73.2</v>
      </c>
      <c r="L17" s="18">
        <f>IF(K17="No Bid","",IF(K17&lt;&gt;0,K17+'Basic Price Adjustment'!$E39,""))</f>
        <v>72.400000000000006</v>
      </c>
      <c r="M17" s="120">
        <v>73.33</v>
      </c>
      <c r="N17" s="18">
        <f>IF(M17="No Bid","",IF(M17&lt;&gt;0,M17+'Basic Price Adjustment'!$E39,""))</f>
        <v>72.53</v>
      </c>
      <c r="O17" s="120">
        <v>86</v>
      </c>
      <c r="P17" s="18">
        <f>IF(O17="No Bid","",IF(O17&lt;&gt;0,O17+'Basic Price Adjustment'!$E39,""))</f>
        <v>85.2</v>
      </c>
      <c r="Q17" s="120">
        <v>89.5</v>
      </c>
      <c r="R17" s="18">
        <f>IF(Q17="No Bid","",IF(Q17&lt;&gt;0,Q17+'Basic Price Adjustment'!$E39,""))</f>
        <v>88.7</v>
      </c>
      <c r="S17" s="120">
        <v>90.5</v>
      </c>
      <c r="T17" s="18">
        <f>IF(S17="No Bid","",IF(S17&lt;&gt;0,S17+'Basic Price Adjustment'!$E39,""))</f>
        <v>89.7</v>
      </c>
      <c r="U17" s="120">
        <v>113.5</v>
      </c>
      <c r="V17" s="18">
        <f>IF(U17="No Bid","",IF(U17&lt;&gt;0,U17+'Basic Price Adjustment'!$E39,""))</f>
        <v>112.7</v>
      </c>
      <c r="W17" s="120"/>
      <c r="X17" s="18" t="str">
        <f>IF(W17="No Bid","",IF(W17&lt;&gt;0,W17+'Basic Price Adjustment'!$E39,""))</f>
        <v/>
      </c>
      <c r="Y17" s="120">
        <v>90.5</v>
      </c>
      <c r="Z17" s="18">
        <f>IF(Y17="No Bid","",IF(Y17&lt;&gt;0,Y17+'Basic Price Adjustment'!$E39,""))</f>
        <v>89.7</v>
      </c>
      <c r="AA17" s="19">
        <v>82</v>
      </c>
      <c r="AB17" s="18">
        <f>IF(AA17="No Bid","",IF(AA17&lt;&gt;0,AA17+'Basic Price Adjustment'!$E39,""))</f>
        <v>81.2</v>
      </c>
      <c r="AC17" s="19">
        <v>72</v>
      </c>
      <c r="AD17" s="18">
        <f>IF(AC17="No Bid","",IF(AC17&lt;&gt;0,AC17+'Basic Price Adjustment'!$E39,""))</f>
        <v>71.2</v>
      </c>
    </row>
    <row r="18" spans="1:30" ht="20.100000000000001" customHeight="1" x14ac:dyDescent="0.2">
      <c r="A18" s="31">
        <v>8</v>
      </c>
      <c r="B18" s="31" t="s">
        <v>12</v>
      </c>
      <c r="C18" s="115">
        <v>85.39</v>
      </c>
      <c r="D18" s="18">
        <f>IF(C18="No Bid","",IF(C18&lt;&gt;0,C18+'Basic Price Adjustment'!$E40,""))</f>
        <v>84.44</v>
      </c>
      <c r="E18" s="115">
        <v>84.56</v>
      </c>
      <c r="F18" s="18">
        <f>IF(E18="No Bid","",IF(E18&lt;&gt;0,E18+'Basic Price Adjustment'!$E40,""))</f>
        <v>83.61</v>
      </c>
      <c r="G18" s="115">
        <v>76.180000000000007</v>
      </c>
      <c r="H18" s="18">
        <f>IF(G18="No Bid","",IF(G18&lt;&gt;0,G18+'Basic Price Adjustment'!$E40,""))</f>
        <v>75.23</v>
      </c>
      <c r="I18" s="115">
        <v>77.23</v>
      </c>
      <c r="J18" s="18">
        <f>IF(I18="No Bid","",IF(I18&lt;&gt;0,I18+'Basic Price Adjustment'!$E40,""))</f>
        <v>76.28</v>
      </c>
      <c r="K18" s="115">
        <v>78.08</v>
      </c>
      <c r="L18" s="18">
        <f>IF(K18="No Bid","",IF(K18&lt;&gt;0,K18+'Basic Price Adjustment'!$E40,""))</f>
        <v>77.13</v>
      </c>
      <c r="M18" s="115">
        <v>78.08</v>
      </c>
      <c r="N18" s="18">
        <f>IF(M18="No Bid","",IF(M18&lt;&gt;0,M18+'Basic Price Adjustment'!$E40,""))</f>
        <v>77.13</v>
      </c>
      <c r="O18" s="115">
        <v>90</v>
      </c>
      <c r="P18" s="18">
        <f>IF(O18="No Bid","",IF(O18&lt;&gt;0,O18+'Basic Price Adjustment'!$E40,""))</f>
        <v>89.05</v>
      </c>
      <c r="Q18" s="115">
        <v>98</v>
      </c>
      <c r="R18" s="18">
        <f>IF(Q18="No Bid","",IF(Q18&lt;&gt;0,Q18+'Basic Price Adjustment'!$E40,""))</f>
        <v>97.05</v>
      </c>
      <c r="S18" s="115">
        <v>94.5</v>
      </c>
      <c r="T18" s="18">
        <f>IF(S18="No Bid","",IF(S18&lt;&gt;0,S18+'Basic Price Adjustment'!$E40,""))</f>
        <v>93.55</v>
      </c>
      <c r="U18" s="115">
        <v>119.5</v>
      </c>
      <c r="V18" s="18">
        <f>IF(U18="No Bid","",IF(U18&lt;&gt;0,U18+'Basic Price Adjustment'!$E40,""))</f>
        <v>118.55</v>
      </c>
      <c r="W18" s="115">
        <v>98</v>
      </c>
      <c r="X18" s="18">
        <f>IF(W18="No Bid","",IF(W18&lt;&gt;0,W18+'Basic Price Adjustment'!$E40,""))</f>
        <v>97.05</v>
      </c>
      <c r="Y18" s="115">
        <v>94.5</v>
      </c>
      <c r="Z18" s="18">
        <f>IF(Y18="No Bid","",IF(Y18&lt;&gt;0,Y18+'Basic Price Adjustment'!$E40,""))</f>
        <v>93.55</v>
      </c>
      <c r="AA18" s="32">
        <v>84</v>
      </c>
      <c r="AB18" s="18">
        <f>IF(AA18="No Bid","",IF(AA18&lt;&gt;0,AA18+'Basic Price Adjustment'!$E40,""))</f>
        <v>83.05</v>
      </c>
      <c r="AC18" s="32">
        <v>77</v>
      </c>
      <c r="AD18" s="18">
        <f>IF(AC18="No Bid","",IF(AC18&lt;&gt;0,AC18+'Basic Price Adjustment'!$E40,""))</f>
        <v>76.05</v>
      </c>
    </row>
    <row r="19" spans="1:30" ht="20.100000000000001" customHeight="1" x14ac:dyDescent="0.2">
      <c r="A19" s="17">
        <v>9</v>
      </c>
      <c r="B19" s="17" t="s">
        <v>13</v>
      </c>
      <c r="C19" s="120">
        <v>89.89</v>
      </c>
      <c r="D19" s="18">
        <f>IF(C19="No Bid","",IF(C19&lt;&gt;0,C19+'Basic Price Adjustment'!$E41,""))</f>
        <v>88.95</v>
      </c>
      <c r="E19" s="120">
        <v>89.03</v>
      </c>
      <c r="F19" s="18">
        <f>IF(E19="No Bid","",IF(E19&lt;&gt;0,E19+'Basic Price Adjustment'!$E41,""))</f>
        <v>88.09</v>
      </c>
      <c r="G19" s="120"/>
      <c r="H19" s="18" t="str">
        <f>IF(G19="No Bid","",IF(G19&lt;&gt;0,G19+'Basic Price Adjustment'!$E41,""))</f>
        <v/>
      </c>
      <c r="I19" s="120">
        <v>77.97</v>
      </c>
      <c r="J19" s="18">
        <f>IF(I19="No Bid","",IF(I19&lt;&gt;0,I19+'Basic Price Adjustment'!$E41,""))</f>
        <v>77.03</v>
      </c>
      <c r="K19" s="120">
        <v>82.92</v>
      </c>
      <c r="L19" s="18">
        <f>IF(K19="No Bid","",IF(K19&lt;&gt;0,K19+'Basic Price Adjustment'!$E41,""))</f>
        <v>81.98</v>
      </c>
      <c r="M19" s="120">
        <v>82.92</v>
      </c>
      <c r="N19" s="18">
        <f>IF(M19="No Bid","",IF(M19&lt;&gt;0,M19+'Basic Price Adjustment'!$E41,""))</f>
        <v>81.98</v>
      </c>
      <c r="O19" s="120">
        <v>100</v>
      </c>
      <c r="P19" s="18">
        <f>IF(O19="No Bid","",IF(O19&lt;&gt;0,O19+'Basic Price Adjustment'!$E41,""))</f>
        <v>99.06</v>
      </c>
      <c r="Q19" s="120">
        <v>108.5</v>
      </c>
      <c r="R19" s="18">
        <f>IF(Q19="No Bid","",IF(Q19&lt;&gt;0,Q19+'Basic Price Adjustment'!$E41,""))</f>
        <v>107.56</v>
      </c>
      <c r="S19" s="120">
        <v>106.5</v>
      </c>
      <c r="T19" s="18">
        <f>IF(S19="No Bid","",IF(S19&lt;&gt;0,S19+'Basic Price Adjustment'!$E41,""))</f>
        <v>105.56</v>
      </c>
      <c r="U19" s="120">
        <v>121.5</v>
      </c>
      <c r="V19" s="18">
        <f>IF(U19="No Bid","",IF(U19&lt;&gt;0,U19+'Basic Price Adjustment'!$E41,""))</f>
        <v>120.56</v>
      </c>
      <c r="W19" s="120"/>
      <c r="X19" s="18" t="str">
        <f>IF(W19="No Bid","",IF(W19&lt;&gt;0,W19+'Basic Price Adjustment'!$E41,""))</f>
        <v/>
      </c>
      <c r="Y19" s="120">
        <v>106.5</v>
      </c>
      <c r="Z19" s="18">
        <f>IF(Y19="No Bid","",IF(Y19&lt;&gt;0,Y19+'Basic Price Adjustment'!$E41,""))</f>
        <v>105.56</v>
      </c>
      <c r="AA19" s="19">
        <v>86</v>
      </c>
      <c r="AB19" s="18">
        <f>IF(AA19="No Bid","",IF(AA19&lt;&gt;0,AA19+'Basic Price Adjustment'!$E41,""))</f>
        <v>85.06</v>
      </c>
      <c r="AC19" s="19">
        <v>79</v>
      </c>
      <c r="AD19" s="18">
        <f>IF(AC19="No Bid","",IF(AC19&lt;&gt;0,AC19+'Basic Price Adjustment'!$E41,""))</f>
        <v>78.06</v>
      </c>
    </row>
    <row r="20" spans="1:30" ht="20.100000000000001" customHeight="1" x14ac:dyDescent="0.2">
      <c r="A20" s="31">
        <v>10</v>
      </c>
      <c r="B20" s="31" t="s">
        <v>14</v>
      </c>
      <c r="C20" s="115">
        <v>85.39</v>
      </c>
      <c r="D20" s="18">
        <f>IF(C20="No Bid","",IF(C20&lt;&gt;0,C20+'Basic Price Adjustment'!$E42,""))</f>
        <v>84.45</v>
      </c>
      <c r="E20" s="115">
        <v>84.56</v>
      </c>
      <c r="F20" s="18">
        <f>IF(E20="No Bid","",IF(E20&lt;&gt;0,E20+'Basic Price Adjustment'!$E42,""))</f>
        <v>83.62</v>
      </c>
      <c r="G20" s="115">
        <v>75.92</v>
      </c>
      <c r="H20" s="18">
        <f>IF(G20="No Bid","",IF(G20&lt;&gt;0,G20+'Basic Price Adjustment'!$E42,""))</f>
        <v>74.98</v>
      </c>
      <c r="I20" s="115">
        <v>75.37</v>
      </c>
      <c r="J20" s="18">
        <f>IF(I20="No Bid","",IF(I20&lt;&gt;0,I20+'Basic Price Adjustment'!$E42,""))</f>
        <v>74.430000000000007</v>
      </c>
      <c r="K20" s="115">
        <v>78.08</v>
      </c>
      <c r="L20" s="18">
        <f>IF(K20="No Bid","",IF(K20&lt;&gt;0,K20+'Basic Price Adjustment'!$E42,""))</f>
        <v>77.14</v>
      </c>
      <c r="M20" s="115">
        <v>78.08</v>
      </c>
      <c r="N20" s="18">
        <f>IF(M20="No Bid","",IF(M20&lt;&gt;0,M20+'Basic Price Adjustment'!$E42,""))</f>
        <v>77.14</v>
      </c>
      <c r="O20" s="115">
        <v>90</v>
      </c>
      <c r="P20" s="18">
        <f>IF(O20="No Bid","",IF(O20&lt;&gt;0,O20+'Basic Price Adjustment'!$E42,""))</f>
        <v>89.06</v>
      </c>
      <c r="Q20" s="115">
        <v>98</v>
      </c>
      <c r="R20" s="18">
        <f>IF(Q20="No Bid","",IF(Q20&lt;&gt;0,Q20+'Basic Price Adjustment'!$E42,""))</f>
        <v>97.06</v>
      </c>
      <c r="S20" s="115">
        <v>94.5</v>
      </c>
      <c r="T20" s="18">
        <f>IF(S20="No Bid","",IF(S20&lt;&gt;0,S20+'Basic Price Adjustment'!$E42,""))</f>
        <v>93.56</v>
      </c>
      <c r="U20" s="115">
        <v>119.5</v>
      </c>
      <c r="V20" s="18">
        <f>IF(U20="No Bid","",IF(U20&lt;&gt;0,U20+'Basic Price Adjustment'!$E42,""))</f>
        <v>118.56</v>
      </c>
      <c r="W20" s="115">
        <v>98</v>
      </c>
      <c r="X20" s="18">
        <f>IF(W20="No Bid","",IF(W20&lt;&gt;0,W20+'Basic Price Adjustment'!$E42,""))</f>
        <v>97.06</v>
      </c>
      <c r="Y20" s="115">
        <v>94.5</v>
      </c>
      <c r="Z20" s="18">
        <f>IF(Y20="No Bid","",IF(Y20&lt;&gt;0,Y20+'Basic Price Adjustment'!$E42,""))</f>
        <v>93.56</v>
      </c>
      <c r="AA20" s="32">
        <v>84</v>
      </c>
      <c r="AB20" s="18">
        <f>IF(AA20="No Bid","",IF(AA20&lt;&gt;0,AA20+'Basic Price Adjustment'!$E42,""))</f>
        <v>83.06</v>
      </c>
      <c r="AC20" s="32">
        <v>77</v>
      </c>
      <c r="AD20" s="18">
        <f>IF(AC20="No Bid","",IF(AC20&lt;&gt;0,AC20+'Basic Price Adjustment'!$E42,""))</f>
        <v>76.06</v>
      </c>
    </row>
    <row r="21" spans="1:30" ht="20.100000000000001" customHeight="1" x14ac:dyDescent="0.2">
      <c r="A21" s="17">
        <v>11</v>
      </c>
      <c r="B21" s="17" t="s">
        <v>15</v>
      </c>
      <c r="C21" s="120">
        <v>89.25</v>
      </c>
      <c r="D21" s="18">
        <f>IF(C21="No Bid","",IF(C21&lt;&gt;0,C21+'Basic Price Adjustment'!$E43,""))</f>
        <v>88.32</v>
      </c>
      <c r="E21" s="120">
        <v>88.83</v>
      </c>
      <c r="F21" s="18">
        <f>IF(E21="No Bid","",IF(E21&lt;&gt;0,E21+'Basic Price Adjustment'!$E43,""))</f>
        <v>87.899999999999991</v>
      </c>
      <c r="G21" s="120">
        <v>84.55</v>
      </c>
      <c r="H21" s="18">
        <f>IF(G21="No Bid","",IF(G21&lt;&gt;0,G21+'Basic Price Adjustment'!$E43,""))</f>
        <v>83.61999999999999</v>
      </c>
      <c r="I21" s="120">
        <v>77.97</v>
      </c>
      <c r="J21" s="18">
        <f>IF(I21="No Bid","",IF(I21&lt;&gt;0,I21+'Basic Price Adjustment'!$E43,""))</f>
        <v>77.039999999999992</v>
      </c>
      <c r="K21" s="120">
        <v>83.06</v>
      </c>
      <c r="L21" s="18">
        <f>IF(K21="No Bid","",IF(K21&lt;&gt;0,K21+'Basic Price Adjustment'!$E43,""))</f>
        <v>82.13</v>
      </c>
      <c r="M21" s="120">
        <v>83.06</v>
      </c>
      <c r="N21" s="18">
        <f>IF(M21="No Bid","",IF(M21&lt;&gt;0,M21+'Basic Price Adjustment'!$E43,""))</f>
        <v>82.13</v>
      </c>
      <c r="O21" s="120">
        <v>95</v>
      </c>
      <c r="P21" s="18">
        <f>IF(O21="No Bid","",IF(O21&lt;&gt;0,O21+'Basic Price Adjustment'!$E43,""))</f>
        <v>94.07</v>
      </c>
      <c r="Q21" s="120">
        <v>107</v>
      </c>
      <c r="R21" s="18">
        <f>IF(Q21="No Bid","",IF(Q21&lt;&gt;0,Q21+'Basic Price Adjustment'!$E43,""))</f>
        <v>106.07</v>
      </c>
      <c r="S21" s="120">
        <v>103.5</v>
      </c>
      <c r="T21" s="18">
        <f>IF(S21="No Bid","",IF(S21&lt;&gt;0,S21+'Basic Price Adjustment'!$E43,""))</f>
        <v>102.57</v>
      </c>
      <c r="U21" s="120">
        <v>120.5</v>
      </c>
      <c r="V21" s="18">
        <f>IF(U21="No Bid","",IF(U21&lt;&gt;0,U21+'Basic Price Adjustment'!$E43,""))</f>
        <v>119.57</v>
      </c>
      <c r="W21" s="120"/>
      <c r="X21" s="18" t="str">
        <f>IF(W21="No Bid","",IF(W21&lt;&gt;0,W21+'Basic Price Adjustment'!$E43,""))</f>
        <v/>
      </c>
      <c r="Y21" s="120">
        <v>103.5</v>
      </c>
      <c r="Z21" s="18">
        <f>IF(Y21="No Bid","",IF(Y21&lt;&gt;0,Y21+'Basic Price Adjustment'!$E43,""))</f>
        <v>102.57</v>
      </c>
      <c r="AA21" s="19">
        <v>102.5</v>
      </c>
      <c r="AB21" s="18">
        <f>IF(AA21="No Bid","",IF(AA21&lt;&gt;0,AA21+'Basic Price Adjustment'!$E43,""))</f>
        <v>101.57</v>
      </c>
      <c r="AC21" s="19">
        <v>95.5</v>
      </c>
      <c r="AD21" s="18">
        <f>IF(AC21="No Bid","",IF(AC21&lt;&gt;0,AC21+'Basic Price Adjustment'!$E43,""))</f>
        <v>94.57</v>
      </c>
    </row>
    <row r="22" spans="1:30" ht="20.100000000000001" customHeight="1" x14ac:dyDescent="0.2">
      <c r="A22" s="31">
        <v>12</v>
      </c>
      <c r="B22" s="31" t="s">
        <v>16</v>
      </c>
      <c r="C22" s="115">
        <v>110</v>
      </c>
      <c r="D22" s="18">
        <f>IF(C22="No Bid","",IF(C22&lt;&gt;0,C22+'Basic Price Adjustment'!$E44,""))</f>
        <v>108.91</v>
      </c>
      <c r="E22" s="115">
        <v>110</v>
      </c>
      <c r="F22" s="18">
        <f>IF(E22="No Bid","",IF(E22&lt;&gt;0,E22+'Basic Price Adjustment'!$E44,""))</f>
        <v>108.91</v>
      </c>
      <c r="G22" s="115"/>
      <c r="H22" s="18" t="str">
        <f>IF(G22="No Bid","",IF(G22&lt;&gt;0,G22+'Basic Price Adjustment'!$E44,""))</f>
        <v/>
      </c>
      <c r="I22" s="115">
        <v>86</v>
      </c>
      <c r="J22" s="18">
        <f>IF(I22="No Bid","",IF(I22&lt;&gt;0,I22+'Basic Price Adjustment'!$E44,""))</f>
        <v>84.91</v>
      </c>
      <c r="K22" s="115">
        <v>97.95</v>
      </c>
      <c r="L22" s="18">
        <f>IF(K22="No Bid","",IF(K22&lt;&gt;0,K22+'Basic Price Adjustment'!$E44,""))</f>
        <v>96.86</v>
      </c>
      <c r="M22" s="115">
        <v>104.95</v>
      </c>
      <c r="N22" s="18">
        <f>IF(M22="No Bid","",IF(M22&lt;&gt;0,M22+'Basic Price Adjustment'!$E44,""))</f>
        <v>103.86</v>
      </c>
      <c r="O22" s="115"/>
      <c r="P22" s="18" t="str">
        <f>IF(O22="No Bid","",IF(O22&lt;&gt;0,O22+'Basic Price Adjustment'!$E44,""))</f>
        <v/>
      </c>
      <c r="Q22" s="115"/>
      <c r="R22" s="18" t="str">
        <f>IF(Q22="No Bid","",IF(Q22&lt;&gt;0,Q22+'Basic Price Adjustment'!$E44,""))</f>
        <v/>
      </c>
      <c r="S22" s="115"/>
      <c r="T22" s="18" t="str">
        <f>IF(S22="No Bid","",IF(S22&lt;&gt;0,S22+'Basic Price Adjustment'!$E44,""))</f>
        <v/>
      </c>
      <c r="U22" s="115"/>
      <c r="V22" s="18" t="str">
        <f>IF(U22="No Bid","",IF(U22&lt;&gt;0,U22+'Basic Price Adjustment'!$E44,""))</f>
        <v/>
      </c>
      <c r="W22" s="115"/>
      <c r="X22" s="18" t="str">
        <f>IF(W22="No Bid","",IF(W22&lt;&gt;0,W22+'Basic Price Adjustment'!$E44,""))</f>
        <v/>
      </c>
      <c r="Y22" s="115"/>
      <c r="Z22" s="18" t="str">
        <f>IF(Y22="No Bid","",IF(Y22&lt;&gt;0,Y22+'Basic Price Adjustment'!$E44,""))</f>
        <v/>
      </c>
      <c r="AA22" s="32">
        <v>117.75</v>
      </c>
      <c r="AB22" s="18">
        <f>IF(AA22="No Bid","",IF(AA22&lt;&gt;0,AA22+'Basic Price Adjustment'!$E44,""))</f>
        <v>116.66</v>
      </c>
      <c r="AC22" s="32">
        <v>100.5</v>
      </c>
      <c r="AD22" s="18">
        <f>IF(AC22="No Bid","",IF(AC22&lt;&gt;0,AC22+'Basic Price Adjustment'!$E44,""))</f>
        <v>99.41</v>
      </c>
    </row>
    <row r="23" spans="1:30" ht="20.100000000000001" customHeight="1" x14ac:dyDescent="0.2">
      <c r="A23" s="17">
        <v>13</v>
      </c>
      <c r="B23" s="17" t="s">
        <v>17</v>
      </c>
      <c r="C23" s="120">
        <v>110</v>
      </c>
      <c r="D23" s="18">
        <f>IF(C23="No Bid","",IF(C23&lt;&gt;0,C23+'Basic Price Adjustment'!$E45,""))</f>
        <v>108.95</v>
      </c>
      <c r="E23" s="120">
        <v>110</v>
      </c>
      <c r="F23" s="18">
        <f>IF(E23="No Bid","",IF(E23&lt;&gt;0,E23+'Basic Price Adjustment'!$E45,""))</f>
        <v>108.95</v>
      </c>
      <c r="G23" s="120"/>
      <c r="H23" s="18" t="str">
        <f>IF(G23="No Bid","",IF(G23&lt;&gt;0,G23+'Basic Price Adjustment'!$E45,""))</f>
        <v/>
      </c>
      <c r="I23" s="120">
        <v>87.6</v>
      </c>
      <c r="J23" s="18">
        <f>IF(I23="No Bid","",IF(I23&lt;&gt;0,I23+'Basic Price Adjustment'!$E45,""))</f>
        <v>86.55</v>
      </c>
      <c r="K23" s="120">
        <v>100.45</v>
      </c>
      <c r="L23" s="18">
        <f>IF(K23="No Bid","",IF(K23&lt;&gt;0,K23+'Basic Price Adjustment'!$E45,""))</f>
        <v>99.4</v>
      </c>
      <c r="M23" s="120">
        <v>107.59</v>
      </c>
      <c r="N23" s="18">
        <f>IF(M23="No Bid","",IF(M23&lt;&gt;0,M23+'Basic Price Adjustment'!$E45,""))</f>
        <v>106.54</v>
      </c>
      <c r="O23" s="120"/>
      <c r="P23" s="18" t="str">
        <f>IF(O23="No Bid","",IF(O23&lt;&gt;0,O23+'Basic Price Adjustment'!$E45,""))</f>
        <v/>
      </c>
      <c r="Q23" s="120"/>
      <c r="R23" s="18" t="str">
        <f>IF(Q23="No Bid","",IF(Q23&lt;&gt;0,Q23+'Basic Price Adjustment'!$E45,""))</f>
        <v/>
      </c>
      <c r="S23" s="120"/>
      <c r="T23" s="18" t="str">
        <f>IF(S23="No Bid","",IF(S23&lt;&gt;0,S23+'Basic Price Adjustment'!$E45,""))</f>
        <v/>
      </c>
      <c r="U23" s="120"/>
      <c r="V23" s="18" t="str">
        <f>IF(U23="No Bid","",IF(U23&lt;&gt;0,U23+'Basic Price Adjustment'!$E45,""))</f>
        <v/>
      </c>
      <c r="W23" s="120"/>
      <c r="X23" s="18" t="str">
        <f>IF(W23="No Bid","",IF(W23&lt;&gt;0,W23+'Basic Price Adjustment'!$E45,""))</f>
        <v/>
      </c>
      <c r="Y23" s="120"/>
      <c r="Z23" s="18" t="str">
        <f>IF(Y23="No Bid","",IF(Y23&lt;&gt;0,Y23+'Basic Price Adjustment'!$E45,""))</f>
        <v/>
      </c>
      <c r="AA23" s="19">
        <v>130</v>
      </c>
      <c r="AB23" s="18">
        <f>IF(AA23="No Bid","",IF(AA23&lt;&gt;0,AA23+'Basic Price Adjustment'!$E45,""))</f>
        <v>128.94999999999999</v>
      </c>
      <c r="AC23" s="19">
        <v>122</v>
      </c>
      <c r="AD23" s="18">
        <f>IF(AC23="No Bid","",IF(AC23&lt;&gt;0,AC23+'Basic Price Adjustment'!$E45,""))</f>
        <v>120.95</v>
      </c>
    </row>
    <row r="24" spans="1:30" ht="20.100000000000001" customHeight="1" x14ac:dyDescent="0.2">
      <c r="A24" s="31">
        <v>14</v>
      </c>
      <c r="B24" s="31" t="s">
        <v>18</v>
      </c>
      <c r="C24" s="115">
        <v>105</v>
      </c>
      <c r="D24" s="18">
        <f>IF(C24="No Bid","",IF(C24&lt;&gt;0,C24+'Basic Price Adjustment'!$E46,""))</f>
        <v>103.94</v>
      </c>
      <c r="E24" s="115">
        <v>105</v>
      </c>
      <c r="F24" s="18">
        <f>IF(E24="No Bid","",IF(E24&lt;&gt;0,E24+'Basic Price Adjustment'!$E46,""))</f>
        <v>103.94</v>
      </c>
      <c r="G24" s="115"/>
      <c r="H24" s="18" t="str">
        <f>IF(G24="No Bid","",IF(G24&lt;&gt;0,G24+'Basic Price Adjustment'!$E46,""))</f>
        <v/>
      </c>
      <c r="I24" s="115">
        <v>87.63</v>
      </c>
      <c r="J24" s="18">
        <f>IF(I24="No Bid","",IF(I24&lt;&gt;0,I24+'Basic Price Adjustment'!$E46,""))</f>
        <v>86.57</v>
      </c>
      <c r="K24" s="115">
        <v>94.46</v>
      </c>
      <c r="L24" s="18">
        <f>IF(K24="No Bid","",IF(K24&lt;&gt;0,K24+'Basic Price Adjustment'!$E46,""))</f>
        <v>93.399999999999991</v>
      </c>
      <c r="M24" s="115">
        <v>103.17</v>
      </c>
      <c r="N24" s="18">
        <f>IF(M24="No Bid","",IF(M24&lt;&gt;0,M24+'Basic Price Adjustment'!$E46,""))</f>
        <v>102.11</v>
      </c>
      <c r="O24" s="115">
        <v>98</v>
      </c>
      <c r="P24" s="18">
        <f>IF(O24="No Bid","",IF(O24&lt;&gt;0,O24+'Basic Price Adjustment'!$E46,""))</f>
        <v>96.94</v>
      </c>
      <c r="Q24" s="115"/>
      <c r="R24" s="18" t="str">
        <f>IF(Q24="No Bid","",IF(Q24&lt;&gt;0,Q24+'Basic Price Adjustment'!$E46,""))</f>
        <v/>
      </c>
      <c r="S24" s="115">
        <v>112.5</v>
      </c>
      <c r="T24" s="18">
        <f>IF(S24="No Bid","",IF(S24&lt;&gt;0,S24+'Basic Price Adjustment'!$E46,""))</f>
        <v>111.44</v>
      </c>
      <c r="U24" s="115"/>
      <c r="V24" s="18" t="str">
        <f>IF(U24="No Bid","",IF(U24&lt;&gt;0,U24+'Basic Price Adjustment'!$E46,""))</f>
        <v/>
      </c>
      <c r="W24" s="115"/>
      <c r="X24" s="18" t="str">
        <f>IF(W24="No Bid","",IF(W24&lt;&gt;0,W24+'Basic Price Adjustment'!$E46,""))</f>
        <v/>
      </c>
      <c r="Y24" s="115">
        <v>112.5</v>
      </c>
      <c r="Z24" s="18">
        <f>IF(Y24="No Bid","",IF(Y24&lt;&gt;0,Y24+'Basic Price Adjustment'!$E46,""))</f>
        <v>111.44</v>
      </c>
      <c r="AA24" s="32">
        <v>114.75</v>
      </c>
      <c r="AB24" s="18">
        <f>IF(AA24="No Bid","",IF(AA24&lt;&gt;0,AA24+'Basic Price Adjustment'!$E46,""))</f>
        <v>113.69</v>
      </c>
      <c r="AC24" s="32">
        <v>98.5</v>
      </c>
      <c r="AD24" s="18">
        <f>IF(AC24="No Bid","",IF(AC24&lt;&gt;0,AC24+'Basic Price Adjustment'!$E46,""))</f>
        <v>97.44</v>
      </c>
    </row>
    <row r="25" spans="1:30" ht="20.100000000000001" customHeight="1" x14ac:dyDescent="0.2">
      <c r="A25" s="17">
        <v>15</v>
      </c>
      <c r="B25" s="17" t="s">
        <v>19</v>
      </c>
      <c r="C25" s="120">
        <v>110</v>
      </c>
      <c r="D25" s="18">
        <f>IF(C25="No Bid","",IF(C25&lt;&gt;0,C25+'Basic Price Adjustment'!$E47,""))</f>
        <v>108.92</v>
      </c>
      <c r="E25" s="120">
        <v>110</v>
      </c>
      <c r="F25" s="18">
        <f>IF(E25="No Bid","",IF(E25&lt;&gt;0,E25+'Basic Price Adjustment'!$E47,""))</f>
        <v>108.92</v>
      </c>
      <c r="G25" s="120"/>
      <c r="H25" s="18" t="str">
        <f>IF(G25="No Bid","",IF(G25&lt;&gt;0,G25+'Basic Price Adjustment'!$E47,""))</f>
        <v/>
      </c>
      <c r="I25" s="120">
        <v>91.28</v>
      </c>
      <c r="J25" s="18">
        <f>IF(I25="No Bid","",IF(I25&lt;&gt;0,I25+'Basic Price Adjustment'!$E47,""))</f>
        <v>90.2</v>
      </c>
      <c r="K25" s="120">
        <v>97.68</v>
      </c>
      <c r="L25" s="18">
        <f>IF(K25="No Bid","",IF(K25&lt;&gt;0,K25+'Basic Price Adjustment'!$E47,""))</f>
        <v>96.600000000000009</v>
      </c>
      <c r="M25" s="120">
        <v>104.2</v>
      </c>
      <c r="N25" s="18">
        <f>IF(M25="No Bid","",IF(M25&lt;&gt;0,M25+'Basic Price Adjustment'!$E47,""))</f>
        <v>103.12</v>
      </c>
      <c r="O25" s="120"/>
      <c r="P25" s="18" t="str">
        <f>IF(O25="No Bid","",IF(O25&lt;&gt;0,O25+'Basic Price Adjustment'!$E47,""))</f>
        <v/>
      </c>
      <c r="Q25" s="120"/>
      <c r="R25" s="18" t="str">
        <f>IF(Q25="No Bid","",IF(Q25&lt;&gt;0,Q25+'Basic Price Adjustment'!$E47,""))</f>
        <v/>
      </c>
      <c r="S25" s="120"/>
      <c r="T25" s="18" t="str">
        <f>IF(S25="No Bid","",IF(S25&lt;&gt;0,S25+'Basic Price Adjustment'!$E47,""))</f>
        <v/>
      </c>
      <c r="U25" s="120"/>
      <c r="V25" s="18" t="str">
        <f>IF(U25="No Bid","",IF(U25&lt;&gt;0,U25+'Basic Price Adjustment'!$E47,""))</f>
        <v/>
      </c>
      <c r="W25" s="120"/>
      <c r="X25" s="18" t="str">
        <f>IF(W25="No Bid","",IF(W25&lt;&gt;0,W25+'Basic Price Adjustment'!$E47,""))</f>
        <v/>
      </c>
      <c r="Y25" s="120"/>
      <c r="Z25" s="18" t="str">
        <f>IF(Y25="No Bid","",IF(Y25&lt;&gt;0,Y25+'Basic Price Adjustment'!$E47,""))</f>
        <v/>
      </c>
      <c r="AA25" s="19">
        <v>126.5</v>
      </c>
      <c r="AB25" s="18">
        <f>IF(AA25="No Bid","",IF(AA25&lt;&gt;0,AA25+'Basic Price Adjustment'!$E47,""))</f>
        <v>125.42</v>
      </c>
      <c r="AC25" s="19">
        <v>121</v>
      </c>
      <c r="AD25" s="18">
        <f>IF(AC25="No Bid","",IF(AC25&lt;&gt;0,AC25+'Basic Price Adjustment'!$E47,""))</f>
        <v>119.92</v>
      </c>
    </row>
    <row r="26" spans="1:30" ht="20.100000000000001" customHeight="1" x14ac:dyDescent="0.2">
      <c r="A26" s="29">
        <v>16</v>
      </c>
      <c r="B26" s="29" t="s">
        <v>158</v>
      </c>
      <c r="C26" s="115">
        <v>89.11</v>
      </c>
      <c r="D26" s="18">
        <f>IF(C26="No Bid","",IF(C26&lt;&gt;0,C26+'Basic Price Adjustment'!$E48,""))</f>
        <v>88.22</v>
      </c>
      <c r="E26" s="115">
        <v>89.11</v>
      </c>
      <c r="F26" s="18">
        <f>IF(E26="No Bid","",IF(E26&lt;&gt;0,E26+'Basic Price Adjustment'!$E48,""))</f>
        <v>88.22</v>
      </c>
      <c r="G26" s="115"/>
      <c r="H26" s="18" t="str">
        <f>IF(G26="No Bid","",IF(G26&lt;&gt;0,G26+'Basic Price Adjustment'!$E48,""))</f>
        <v/>
      </c>
      <c r="I26" s="115">
        <v>77.510000000000005</v>
      </c>
      <c r="J26" s="18">
        <f>IF(I26="No Bid","",IF(I26&lt;&gt;0,I26+'Basic Price Adjustment'!$E48,""))</f>
        <v>76.62</v>
      </c>
      <c r="K26" s="115">
        <v>83.71</v>
      </c>
      <c r="L26" s="18">
        <f>IF(K26="No Bid","",IF(K26&lt;&gt;0,K26+'Basic Price Adjustment'!$E48,""))</f>
        <v>82.82</v>
      </c>
      <c r="M26" s="115">
        <v>87.08</v>
      </c>
      <c r="N26" s="18">
        <f>IF(M26="No Bid","",IF(M26&lt;&gt;0,M26+'Basic Price Adjustment'!$E48,""))</f>
        <v>86.19</v>
      </c>
      <c r="O26" s="115">
        <v>92</v>
      </c>
      <c r="P26" s="18">
        <f>IF(O26="No Bid","",IF(O26&lt;&gt;0,O26+'Basic Price Adjustment'!$E48,""))</f>
        <v>91.11</v>
      </c>
      <c r="Q26" s="115">
        <v>104.5</v>
      </c>
      <c r="R26" s="18">
        <f>IF(Q26="No Bid","",IF(Q26&lt;&gt;0,Q26+'Basic Price Adjustment'!$E48,""))</f>
        <v>103.61</v>
      </c>
      <c r="S26" s="115">
        <v>102.5</v>
      </c>
      <c r="T26" s="18">
        <f>IF(S26="No Bid","",IF(S26&lt;&gt;0,S26+'Basic Price Adjustment'!$E48,""))</f>
        <v>101.61</v>
      </c>
      <c r="U26" s="115">
        <v>118.5</v>
      </c>
      <c r="V26" s="18">
        <f>IF(U26="No Bid","",IF(U26&lt;&gt;0,U26+'Basic Price Adjustment'!$E48,""))</f>
        <v>117.61</v>
      </c>
      <c r="W26" s="115"/>
      <c r="X26" s="18" t="str">
        <f>IF(W26="No Bid","",IF(W26&lt;&gt;0,W26+'Basic Price Adjustment'!$E48,""))</f>
        <v/>
      </c>
      <c r="Y26" s="115">
        <v>102.5</v>
      </c>
      <c r="Z26" s="18">
        <f>IF(Y26="No Bid","",IF(Y26&lt;&gt;0,Y26+'Basic Price Adjustment'!$E48,""))</f>
        <v>101.61</v>
      </c>
      <c r="AA26" s="30">
        <v>83.25</v>
      </c>
      <c r="AB26" s="18">
        <f>IF(AA26="No Bid","",IF(AA26&lt;&gt;0,AA26+'Basic Price Adjustment'!$E48,""))</f>
        <v>82.36</v>
      </c>
      <c r="AC26" s="30">
        <v>76.25</v>
      </c>
      <c r="AD26" s="18">
        <f>IF(AC26="No Bid","",IF(AC26&lt;&gt;0,AC26+'Basic Price Adjustment'!$E48,""))</f>
        <v>75.36</v>
      </c>
    </row>
    <row r="27" spans="1:30" ht="20.100000000000001" customHeight="1" x14ac:dyDescent="0.2">
      <c r="A27" s="27">
        <v>17</v>
      </c>
      <c r="B27" s="27" t="s">
        <v>159</v>
      </c>
      <c r="C27" s="120">
        <v>89.11</v>
      </c>
      <c r="D27" s="18">
        <f>IF(C27="No Bid","",IF(C27&lt;&gt;0,C27+'Basic Price Adjustment'!$E49,""))</f>
        <v>88.22</v>
      </c>
      <c r="E27" s="120">
        <v>89.11</v>
      </c>
      <c r="F27" s="18">
        <f>IF(E27="No Bid","",IF(E27&lt;&gt;0,E27+'Basic Price Adjustment'!$E49,""))</f>
        <v>88.22</v>
      </c>
      <c r="G27" s="120"/>
      <c r="H27" s="18" t="str">
        <f>IF(G27="No Bid","",IF(G27&lt;&gt;0,G27+'Basic Price Adjustment'!$E49,""))</f>
        <v/>
      </c>
      <c r="I27" s="120">
        <v>80.84</v>
      </c>
      <c r="J27" s="18">
        <f>IF(I27="No Bid","",IF(I27&lt;&gt;0,I27+'Basic Price Adjustment'!$E49,""))</f>
        <v>79.95</v>
      </c>
      <c r="K27" s="120">
        <v>86.38</v>
      </c>
      <c r="L27" s="18">
        <f>IF(K27="No Bid","",IF(K27&lt;&gt;0,K27+'Basic Price Adjustment'!$E49,""))</f>
        <v>85.49</v>
      </c>
      <c r="M27" s="120">
        <v>89.67</v>
      </c>
      <c r="N27" s="18">
        <f>IF(M27="No Bid","",IF(M27&lt;&gt;0,M27+'Basic Price Adjustment'!$E49,""))</f>
        <v>88.78</v>
      </c>
      <c r="O27" s="120">
        <v>100</v>
      </c>
      <c r="P27" s="18">
        <f>IF(O27="No Bid","",IF(O27&lt;&gt;0,O27+'Basic Price Adjustment'!$E49,""))</f>
        <v>99.11</v>
      </c>
      <c r="Q27" s="120">
        <v>104.5</v>
      </c>
      <c r="R27" s="18">
        <f>IF(Q27="No Bid","",IF(Q27&lt;&gt;0,Q27+'Basic Price Adjustment'!$E49,""))</f>
        <v>103.61</v>
      </c>
      <c r="S27" s="120">
        <v>102.5</v>
      </c>
      <c r="T27" s="18">
        <f>IF(S27="No Bid","",IF(S27&lt;&gt;0,S27+'Basic Price Adjustment'!$E49,""))</f>
        <v>101.61</v>
      </c>
      <c r="U27" s="120">
        <v>118.5</v>
      </c>
      <c r="V27" s="18">
        <f>IF(U27="No Bid","",IF(U27&lt;&gt;0,U27+'Basic Price Adjustment'!$E49,""))</f>
        <v>117.61</v>
      </c>
      <c r="W27" s="120"/>
      <c r="X27" s="18" t="str">
        <f>IF(W27="No Bid","",IF(W27&lt;&gt;0,W27+'Basic Price Adjustment'!$E49,""))</f>
        <v/>
      </c>
      <c r="Y27" s="120">
        <v>102.5</v>
      </c>
      <c r="Z27" s="18">
        <f>IF(Y27="No Bid","",IF(Y27&lt;&gt;0,Y27+'Basic Price Adjustment'!$E49,""))</f>
        <v>101.61</v>
      </c>
      <c r="AA27" s="28">
        <v>104</v>
      </c>
      <c r="AB27" s="18">
        <f>IF(AA27="No Bid","",IF(AA27&lt;&gt;0,AA27+'Basic Price Adjustment'!$E49,""))</f>
        <v>103.11</v>
      </c>
      <c r="AC27" s="28">
        <v>99</v>
      </c>
      <c r="AD27" s="18">
        <f>IF(AC27="No Bid","",IF(AC27&lt;&gt;0,AC27+'Basic Price Adjustment'!$E49,""))</f>
        <v>98.11</v>
      </c>
    </row>
    <row r="28" spans="1:30" ht="20.100000000000001" customHeight="1" thickBot="1" x14ac:dyDescent="0.25">
      <c r="A28" s="35">
        <v>18</v>
      </c>
      <c r="B28" s="35" t="s">
        <v>50</v>
      </c>
      <c r="C28" s="115">
        <v>85.39</v>
      </c>
      <c r="D28" s="18">
        <f>IF(C28="No Bid","",IF(C28&lt;&gt;0,C28+'Basic Price Adjustment'!$E50,""))</f>
        <v>84.49</v>
      </c>
      <c r="E28" s="115">
        <v>84.56</v>
      </c>
      <c r="F28" s="18">
        <f>IF(E28="No Bid","",IF(E28&lt;&gt;0,E28+'Basic Price Adjustment'!$E50,""))</f>
        <v>83.66</v>
      </c>
      <c r="G28" s="115">
        <v>75.92</v>
      </c>
      <c r="H28" s="18">
        <f>IF(G28="No Bid","",IF(G28&lt;&gt;0,G28+'Basic Price Adjustment'!$E50,""))</f>
        <v>75.02</v>
      </c>
      <c r="I28" s="115">
        <v>77.08</v>
      </c>
      <c r="J28" s="18">
        <f>IF(I28="No Bid","",IF(I28&lt;&gt;0,I28+'Basic Price Adjustment'!$E50,""))</f>
        <v>76.179999999999993</v>
      </c>
      <c r="K28" s="115">
        <v>77.739999999999995</v>
      </c>
      <c r="L28" s="18">
        <f>IF(K28="No Bid","",IF(K28&lt;&gt;0,K28+'Basic Price Adjustment'!$E50,""))</f>
        <v>76.839999999999989</v>
      </c>
      <c r="M28" s="115">
        <v>79.64</v>
      </c>
      <c r="N28" s="18">
        <f>IF(M28="No Bid","",IF(M28&lt;&gt;0,M28+'Basic Price Adjustment'!$E50,""))</f>
        <v>78.739999999999995</v>
      </c>
      <c r="O28" s="115">
        <v>90</v>
      </c>
      <c r="P28" s="18">
        <f>IF(O28="No Bid","",IF(O28&lt;&gt;0,O28+'Basic Price Adjustment'!$E50,""))</f>
        <v>89.1</v>
      </c>
      <c r="Q28" s="115">
        <v>98</v>
      </c>
      <c r="R28" s="18">
        <f>IF(Q28="No Bid","",IF(Q28&lt;&gt;0,Q28+'Basic Price Adjustment'!$E50,""))</f>
        <v>97.1</v>
      </c>
      <c r="S28" s="115">
        <v>94.5</v>
      </c>
      <c r="T28" s="18">
        <f>IF(S28="No Bid","",IF(S28&lt;&gt;0,S28+'Basic Price Adjustment'!$E50,""))</f>
        <v>93.6</v>
      </c>
      <c r="U28" s="115">
        <v>119.5</v>
      </c>
      <c r="V28" s="18">
        <f>IF(U28="No Bid","",IF(U28&lt;&gt;0,U28+'Basic Price Adjustment'!$E50,""))</f>
        <v>118.6</v>
      </c>
      <c r="W28" s="115">
        <v>98</v>
      </c>
      <c r="X28" s="18">
        <f>IF(W28="No Bid","",IF(W28&lt;&gt;0,W28+'Basic Price Adjustment'!$E50,""))</f>
        <v>97.1</v>
      </c>
      <c r="Y28" s="115">
        <v>94.5</v>
      </c>
      <c r="Z28" s="18">
        <f>IF(Y28="No Bid","",IF(Y28&lt;&gt;0,Y28+'Basic Price Adjustment'!$E50,""))</f>
        <v>93.6</v>
      </c>
      <c r="AA28" s="33">
        <v>84</v>
      </c>
      <c r="AB28" s="18">
        <f>IF(AA28="No Bid","",IF(AA28&lt;&gt;0,AA28+'Basic Price Adjustment'!$E50,""))</f>
        <v>83.1</v>
      </c>
      <c r="AC28" s="33">
        <v>77</v>
      </c>
      <c r="AD28" s="18">
        <f>IF(AC28="No Bid","",IF(AC28&lt;&gt;0,AC28+'Basic Price Adjustment'!$E50,""))</f>
        <v>76.099999999999994</v>
      </c>
    </row>
  </sheetData>
  <mergeCells count="53">
    <mergeCell ref="U5:V5"/>
    <mergeCell ref="S5:T5"/>
    <mergeCell ref="Q5:R5"/>
    <mergeCell ref="I3:N3"/>
    <mergeCell ref="E5:F5"/>
    <mergeCell ref="O3:P3"/>
    <mergeCell ref="O4:P4"/>
    <mergeCell ref="O5:P5"/>
    <mergeCell ref="U9:V9"/>
    <mergeCell ref="U8:V8"/>
    <mergeCell ref="A8:A9"/>
    <mergeCell ref="A3:A5"/>
    <mergeCell ref="C5:D5"/>
    <mergeCell ref="C9:D9"/>
    <mergeCell ref="S9:T9"/>
    <mergeCell ref="Q8:R8"/>
    <mergeCell ref="S8:T8"/>
    <mergeCell ref="Q9:R9"/>
    <mergeCell ref="E9:F9"/>
    <mergeCell ref="C3:F3"/>
    <mergeCell ref="C4:F4"/>
    <mergeCell ref="C8:D8"/>
    <mergeCell ref="G3:H3"/>
    <mergeCell ref="E8:F8"/>
    <mergeCell ref="O6:P6"/>
    <mergeCell ref="O7:P7"/>
    <mergeCell ref="C6:D6"/>
    <mergeCell ref="C7:D7"/>
    <mergeCell ref="E6:F6"/>
    <mergeCell ref="E7:F7"/>
    <mergeCell ref="G6:H6"/>
    <mergeCell ref="G7:H7"/>
    <mergeCell ref="I6:J6"/>
    <mergeCell ref="I7:J7"/>
    <mergeCell ref="K6:L6"/>
    <mergeCell ref="K7:L7"/>
    <mergeCell ref="M6:N6"/>
    <mergeCell ref="M7:N7"/>
    <mergeCell ref="W6:X6"/>
    <mergeCell ref="W7:X7"/>
    <mergeCell ref="Y6:Z6"/>
    <mergeCell ref="Y7:Z7"/>
    <mergeCell ref="Q6:R6"/>
    <mergeCell ref="Q7:R7"/>
    <mergeCell ref="S6:T6"/>
    <mergeCell ref="S7:T7"/>
    <mergeCell ref="U6:V6"/>
    <mergeCell ref="U7:V7"/>
    <mergeCell ref="O2:P2"/>
    <mergeCell ref="C2:F2"/>
    <mergeCell ref="Q2:Z2"/>
    <mergeCell ref="I2:N2"/>
    <mergeCell ref="G2:H2"/>
  </mergeCells>
  <conditionalFormatting sqref="B6:B7">
    <cfRule type="duplicateValues" dxfId="2508" priority="226"/>
  </conditionalFormatting>
  <conditionalFormatting sqref="C2">
    <cfRule type="duplicateValues" dxfId="2507" priority="4"/>
  </conditionalFormatting>
  <conditionalFormatting sqref="C6:C7">
    <cfRule type="duplicateValues" dxfId="2506" priority="168"/>
  </conditionalFormatting>
  <conditionalFormatting sqref="C11">
    <cfRule type="duplicateValues" dxfId="2505" priority="225"/>
  </conditionalFormatting>
  <conditionalFormatting sqref="C11:C28">
    <cfRule type="duplicateValues" dxfId="2504" priority="207"/>
  </conditionalFormatting>
  <conditionalFormatting sqref="C12">
    <cfRule type="duplicateValues" dxfId="2503" priority="224"/>
  </conditionalFormatting>
  <conditionalFormatting sqref="C13">
    <cfRule type="duplicateValues" dxfId="2502" priority="223"/>
  </conditionalFormatting>
  <conditionalFormatting sqref="C14">
    <cfRule type="duplicateValues" dxfId="2501" priority="222"/>
  </conditionalFormatting>
  <conditionalFormatting sqref="C15">
    <cfRule type="duplicateValues" dxfId="2500" priority="221"/>
  </conditionalFormatting>
  <conditionalFormatting sqref="C16">
    <cfRule type="duplicateValues" dxfId="2499" priority="220"/>
  </conditionalFormatting>
  <conditionalFormatting sqref="C17">
    <cfRule type="duplicateValues" dxfId="2498" priority="219"/>
  </conditionalFormatting>
  <conditionalFormatting sqref="C18">
    <cfRule type="duplicateValues" dxfId="2497" priority="218"/>
  </conditionalFormatting>
  <conditionalFormatting sqref="C19">
    <cfRule type="duplicateValues" dxfId="2496" priority="217"/>
  </conditionalFormatting>
  <conditionalFormatting sqref="C20">
    <cfRule type="duplicateValues" dxfId="2495" priority="216"/>
  </conditionalFormatting>
  <conditionalFormatting sqref="C21">
    <cfRule type="duplicateValues" dxfId="2494" priority="215"/>
  </conditionalFormatting>
  <conditionalFormatting sqref="C22">
    <cfRule type="duplicateValues" dxfId="2493" priority="214"/>
  </conditionalFormatting>
  <conditionalFormatting sqref="C23">
    <cfRule type="duplicateValues" dxfId="2492" priority="213"/>
  </conditionalFormatting>
  <conditionalFormatting sqref="C24">
    <cfRule type="duplicateValues" dxfId="2491" priority="212"/>
  </conditionalFormatting>
  <conditionalFormatting sqref="C25">
    <cfRule type="duplicateValues" dxfId="2490" priority="211"/>
  </conditionalFormatting>
  <conditionalFormatting sqref="C26">
    <cfRule type="duplicateValues" dxfId="2489" priority="210"/>
  </conditionalFormatting>
  <conditionalFormatting sqref="C27">
    <cfRule type="duplicateValues" dxfId="2488" priority="209"/>
  </conditionalFormatting>
  <conditionalFormatting sqref="C28">
    <cfRule type="duplicateValues" dxfId="2487" priority="208"/>
  </conditionalFormatting>
  <conditionalFormatting sqref="E6:E7">
    <cfRule type="duplicateValues" dxfId="2486" priority="167"/>
  </conditionalFormatting>
  <conditionalFormatting sqref="E11">
    <cfRule type="duplicateValues" dxfId="2485" priority="206"/>
  </conditionalFormatting>
  <conditionalFormatting sqref="E11:E28">
    <cfRule type="duplicateValues" dxfId="2484" priority="188"/>
  </conditionalFormatting>
  <conditionalFormatting sqref="E12">
    <cfRule type="duplicateValues" dxfId="2483" priority="205"/>
  </conditionalFormatting>
  <conditionalFormatting sqref="E13">
    <cfRule type="duplicateValues" dxfId="2482" priority="204"/>
  </conditionalFormatting>
  <conditionalFormatting sqref="E14">
    <cfRule type="duplicateValues" dxfId="2481" priority="203"/>
  </conditionalFormatting>
  <conditionalFormatting sqref="E15">
    <cfRule type="duplicateValues" dxfId="2480" priority="202"/>
  </conditionalFormatting>
  <conditionalFormatting sqref="E16">
    <cfRule type="duplicateValues" dxfId="2479" priority="201"/>
  </conditionalFormatting>
  <conditionalFormatting sqref="E17">
    <cfRule type="duplicateValues" dxfId="2478" priority="200"/>
  </conditionalFormatting>
  <conditionalFormatting sqref="E18">
    <cfRule type="duplicateValues" dxfId="2477" priority="199"/>
  </conditionalFormatting>
  <conditionalFormatting sqref="E19">
    <cfRule type="duplicateValues" dxfId="2476" priority="198"/>
  </conditionalFormatting>
  <conditionalFormatting sqref="E20">
    <cfRule type="duplicateValues" dxfId="2475" priority="197"/>
  </conditionalFormatting>
  <conditionalFormatting sqref="E21">
    <cfRule type="duplicateValues" dxfId="2474" priority="196"/>
  </conditionalFormatting>
  <conditionalFormatting sqref="E22">
    <cfRule type="duplicateValues" dxfId="2473" priority="195"/>
  </conditionalFormatting>
  <conditionalFormatting sqref="E23">
    <cfRule type="duplicateValues" dxfId="2472" priority="194"/>
  </conditionalFormatting>
  <conditionalFormatting sqref="E24">
    <cfRule type="duplicateValues" dxfId="2471" priority="193"/>
  </conditionalFormatting>
  <conditionalFormatting sqref="E25">
    <cfRule type="duplicateValues" dxfId="2470" priority="192"/>
  </conditionalFormatting>
  <conditionalFormatting sqref="E26">
    <cfRule type="duplicateValues" dxfId="2469" priority="191"/>
  </conditionalFormatting>
  <conditionalFormatting sqref="E27">
    <cfRule type="duplicateValues" dxfId="2468" priority="190"/>
  </conditionalFormatting>
  <conditionalFormatting sqref="E28">
    <cfRule type="duplicateValues" dxfId="2467" priority="189"/>
  </conditionalFormatting>
  <conditionalFormatting sqref="G2">
    <cfRule type="duplicateValues" dxfId="2466" priority="1"/>
  </conditionalFormatting>
  <conditionalFormatting sqref="G6:G7">
    <cfRule type="duplicateValues" dxfId="2465" priority="166"/>
  </conditionalFormatting>
  <conditionalFormatting sqref="G11">
    <cfRule type="duplicateValues" dxfId="2464" priority="187"/>
  </conditionalFormatting>
  <conditionalFormatting sqref="G11:G28">
    <cfRule type="duplicateValues" dxfId="2463" priority="169"/>
  </conditionalFormatting>
  <conditionalFormatting sqref="G12">
    <cfRule type="duplicateValues" dxfId="2462" priority="186"/>
  </conditionalFormatting>
  <conditionalFormatting sqref="G13">
    <cfRule type="duplicateValues" dxfId="2461" priority="185"/>
  </conditionalFormatting>
  <conditionalFormatting sqref="G14">
    <cfRule type="duplicateValues" dxfId="2460" priority="184"/>
  </conditionalFormatting>
  <conditionalFormatting sqref="G15">
    <cfRule type="duplicateValues" dxfId="2459" priority="183"/>
  </conditionalFormatting>
  <conditionalFormatting sqref="G16">
    <cfRule type="duplicateValues" dxfId="2458" priority="182"/>
  </conditionalFormatting>
  <conditionalFormatting sqref="G17">
    <cfRule type="duplicateValues" dxfId="2457" priority="181"/>
  </conditionalFormatting>
  <conditionalFormatting sqref="G18">
    <cfRule type="duplicateValues" dxfId="2456" priority="180"/>
  </conditionalFormatting>
  <conditionalFormatting sqref="G19">
    <cfRule type="duplicateValues" dxfId="2455" priority="179"/>
  </conditionalFormatting>
  <conditionalFormatting sqref="G20">
    <cfRule type="duplicateValues" dxfId="2454" priority="178"/>
  </conditionalFormatting>
  <conditionalFormatting sqref="G21">
    <cfRule type="duplicateValues" dxfId="2453" priority="177"/>
  </conditionalFormatting>
  <conditionalFormatting sqref="G22">
    <cfRule type="duplicateValues" dxfId="2452" priority="176"/>
  </conditionalFormatting>
  <conditionalFormatting sqref="G23">
    <cfRule type="duplicateValues" dxfId="2451" priority="175"/>
  </conditionalFormatting>
  <conditionalFormatting sqref="G24">
    <cfRule type="duplicateValues" dxfId="2450" priority="174"/>
  </conditionalFormatting>
  <conditionalFormatting sqref="G25">
    <cfRule type="duplicateValues" dxfId="2449" priority="173"/>
  </conditionalFormatting>
  <conditionalFormatting sqref="G26">
    <cfRule type="duplicateValues" dxfId="2448" priority="172"/>
  </conditionalFormatting>
  <conditionalFormatting sqref="G27">
    <cfRule type="duplicateValues" dxfId="2447" priority="171"/>
  </conditionalFormatting>
  <conditionalFormatting sqref="G28">
    <cfRule type="duplicateValues" dxfId="2446" priority="170"/>
  </conditionalFormatting>
  <conditionalFormatting sqref="I2">
    <cfRule type="duplicateValues" dxfId="2445" priority="2"/>
  </conditionalFormatting>
  <conditionalFormatting sqref="I6:I7">
    <cfRule type="duplicateValues" dxfId="2444" priority="106"/>
  </conditionalFormatting>
  <conditionalFormatting sqref="I11">
    <cfRule type="duplicateValues" dxfId="2443" priority="165"/>
  </conditionalFormatting>
  <conditionalFormatting sqref="I11:I28">
    <cfRule type="duplicateValues" dxfId="2442" priority="147"/>
  </conditionalFormatting>
  <conditionalFormatting sqref="I12">
    <cfRule type="duplicateValues" dxfId="2441" priority="164"/>
  </conditionalFormatting>
  <conditionalFormatting sqref="I13">
    <cfRule type="duplicateValues" dxfId="2440" priority="163"/>
  </conditionalFormatting>
  <conditionalFormatting sqref="I14">
    <cfRule type="duplicateValues" dxfId="2439" priority="162"/>
  </conditionalFormatting>
  <conditionalFormatting sqref="I15">
    <cfRule type="duplicateValues" dxfId="2438" priority="161"/>
  </conditionalFormatting>
  <conditionalFormatting sqref="I16">
    <cfRule type="duplicateValues" dxfId="2437" priority="160"/>
  </conditionalFormatting>
  <conditionalFormatting sqref="I17">
    <cfRule type="duplicateValues" dxfId="2436" priority="159"/>
  </conditionalFormatting>
  <conditionalFormatting sqref="I18">
    <cfRule type="duplicateValues" dxfId="2435" priority="158"/>
  </conditionalFormatting>
  <conditionalFormatting sqref="I19">
    <cfRule type="duplicateValues" dxfId="2434" priority="157"/>
  </conditionalFormatting>
  <conditionalFormatting sqref="I20">
    <cfRule type="duplicateValues" dxfId="2433" priority="156"/>
  </conditionalFormatting>
  <conditionalFormatting sqref="I21">
    <cfRule type="duplicateValues" dxfId="2432" priority="155"/>
  </conditionalFormatting>
  <conditionalFormatting sqref="I22">
    <cfRule type="duplicateValues" dxfId="2431" priority="154"/>
  </conditionalFormatting>
  <conditionalFormatting sqref="I23">
    <cfRule type="duplicateValues" dxfId="2430" priority="153"/>
  </conditionalFormatting>
  <conditionalFormatting sqref="I24">
    <cfRule type="duplicateValues" dxfId="2429" priority="152"/>
  </conditionalFormatting>
  <conditionalFormatting sqref="I25">
    <cfRule type="duplicateValues" dxfId="2428" priority="151"/>
  </conditionalFormatting>
  <conditionalFormatting sqref="I26">
    <cfRule type="duplicateValues" dxfId="2427" priority="150"/>
  </conditionalFormatting>
  <conditionalFormatting sqref="I27">
    <cfRule type="duplicateValues" dxfId="2426" priority="149"/>
  </conditionalFormatting>
  <conditionalFormatting sqref="I28">
    <cfRule type="duplicateValues" dxfId="2425" priority="148"/>
  </conditionalFormatting>
  <conditionalFormatting sqref="K6:K7">
    <cfRule type="duplicateValues" dxfId="2424" priority="107"/>
  </conditionalFormatting>
  <conditionalFormatting sqref="K11">
    <cfRule type="duplicateValues" dxfId="2423" priority="146"/>
  </conditionalFormatting>
  <conditionalFormatting sqref="K11:K28">
    <cfRule type="duplicateValues" dxfId="2422" priority="128"/>
  </conditionalFormatting>
  <conditionalFormatting sqref="K12">
    <cfRule type="duplicateValues" dxfId="2421" priority="145"/>
  </conditionalFormatting>
  <conditionalFormatting sqref="K13">
    <cfRule type="duplicateValues" dxfId="2420" priority="144"/>
  </conditionalFormatting>
  <conditionalFormatting sqref="K14">
    <cfRule type="duplicateValues" dxfId="2419" priority="143"/>
  </conditionalFormatting>
  <conditionalFormatting sqref="K15">
    <cfRule type="duplicateValues" dxfId="2418" priority="142"/>
  </conditionalFormatting>
  <conditionalFormatting sqref="K16">
    <cfRule type="duplicateValues" dxfId="2417" priority="141"/>
  </conditionalFormatting>
  <conditionalFormatting sqref="K17">
    <cfRule type="duplicateValues" dxfId="2416" priority="140"/>
  </conditionalFormatting>
  <conditionalFormatting sqref="K18">
    <cfRule type="duplicateValues" dxfId="2415" priority="139"/>
  </conditionalFormatting>
  <conditionalFormatting sqref="K19">
    <cfRule type="duplicateValues" dxfId="2414" priority="138"/>
  </conditionalFormatting>
  <conditionalFormatting sqref="K20">
    <cfRule type="duplicateValues" dxfId="2413" priority="137"/>
  </conditionalFormatting>
  <conditionalFormatting sqref="K21">
    <cfRule type="duplicateValues" dxfId="2412" priority="136"/>
  </conditionalFormatting>
  <conditionalFormatting sqref="K22">
    <cfRule type="duplicateValues" dxfId="2411" priority="135"/>
  </conditionalFormatting>
  <conditionalFormatting sqref="K23">
    <cfRule type="duplicateValues" dxfId="2410" priority="134"/>
  </conditionalFormatting>
  <conditionalFormatting sqref="K24">
    <cfRule type="duplicateValues" dxfId="2409" priority="133"/>
  </conditionalFormatting>
  <conditionalFormatting sqref="K25">
    <cfRule type="duplicateValues" dxfId="2408" priority="132"/>
  </conditionalFormatting>
  <conditionalFormatting sqref="K26">
    <cfRule type="duplicateValues" dxfId="2407" priority="131"/>
  </conditionalFormatting>
  <conditionalFormatting sqref="K27">
    <cfRule type="duplicateValues" dxfId="2406" priority="130"/>
  </conditionalFormatting>
  <conditionalFormatting sqref="K28">
    <cfRule type="duplicateValues" dxfId="2405" priority="129"/>
  </conditionalFormatting>
  <conditionalFormatting sqref="M6:M7">
    <cfRule type="duplicateValues" dxfId="2404" priority="108"/>
  </conditionalFormatting>
  <conditionalFormatting sqref="M11">
    <cfRule type="duplicateValues" dxfId="2403" priority="127"/>
  </conditionalFormatting>
  <conditionalFormatting sqref="M11:M28">
    <cfRule type="duplicateValues" dxfId="2402" priority="109"/>
  </conditionalFormatting>
  <conditionalFormatting sqref="M12">
    <cfRule type="duplicateValues" dxfId="2401" priority="126"/>
  </conditionalFormatting>
  <conditionalFormatting sqref="M13">
    <cfRule type="duplicateValues" dxfId="2400" priority="125"/>
  </conditionalFormatting>
  <conditionalFormatting sqref="M14">
    <cfRule type="duplicateValues" dxfId="2399" priority="124"/>
  </conditionalFormatting>
  <conditionalFormatting sqref="M15">
    <cfRule type="duplicateValues" dxfId="2398" priority="123"/>
  </conditionalFormatting>
  <conditionalFormatting sqref="M16">
    <cfRule type="duplicateValues" dxfId="2397" priority="122"/>
  </conditionalFormatting>
  <conditionalFormatting sqref="M17">
    <cfRule type="duplicateValues" dxfId="2396" priority="121"/>
  </conditionalFormatting>
  <conditionalFormatting sqref="M18">
    <cfRule type="duplicateValues" dxfId="2395" priority="120"/>
  </conditionalFormatting>
  <conditionalFormatting sqref="M19">
    <cfRule type="duplicateValues" dxfId="2394" priority="119"/>
  </conditionalFormatting>
  <conditionalFormatting sqref="M20">
    <cfRule type="duplicateValues" dxfId="2393" priority="118"/>
  </conditionalFormatting>
  <conditionalFormatting sqref="M21">
    <cfRule type="duplicateValues" dxfId="2392" priority="117"/>
  </conditionalFormatting>
  <conditionalFormatting sqref="M22">
    <cfRule type="duplicateValues" dxfId="2391" priority="116"/>
  </conditionalFormatting>
  <conditionalFormatting sqref="M23">
    <cfRule type="duplicateValues" dxfId="2390" priority="115"/>
  </conditionalFormatting>
  <conditionalFormatting sqref="M24">
    <cfRule type="duplicateValues" dxfId="2389" priority="114"/>
  </conditionalFormatting>
  <conditionalFormatting sqref="M25">
    <cfRule type="duplicateValues" dxfId="2388" priority="113"/>
  </conditionalFormatting>
  <conditionalFormatting sqref="M26">
    <cfRule type="duplicateValues" dxfId="2387" priority="112"/>
  </conditionalFormatting>
  <conditionalFormatting sqref="M27">
    <cfRule type="duplicateValues" dxfId="2386" priority="111"/>
  </conditionalFormatting>
  <conditionalFormatting sqref="M28">
    <cfRule type="duplicateValues" dxfId="2385" priority="110"/>
  </conditionalFormatting>
  <conditionalFormatting sqref="O2">
    <cfRule type="duplicateValues" dxfId="2384" priority="5"/>
  </conditionalFormatting>
  <conditionalFormatting sqref="O4">
    <cfRule type="duplicateValues" dxfId="2383" priority="246"/>
  </conditionalFormatting>
  <conditionalFormatting sqref="O5">
    <cfRule type="duplicateValues" dxfId="2382" priority="247"/>
  </conditionalFormatting>
  <conditionalFormatting sqref="O6:O7">
    <cfRule type="duplicateValues" dxfId="2381" priority="248"/>
  </conditionalFormatting>
  <conditionalFormatting sqref="O11">
    <cfRule type="duplicateValues" dxfId="2380" priority="245"/>
  </conditionalFormatting>
  <conditionalFormatting sqref="O11:O28">
    <cfRule type="duplicateValues" dxfId="2379" priority="227"/>
  </conditionalFormatting>
  <conditionalFormatting sqref="O12">
    <cfRule type="duplicateValues" dxfId="2378" priority="244"/>
  </conditionalFormatting>
  <conditionalFormatting sqref="O13">
    <cfRule type="duplicateValues" dxfId="2377" priority="243"/>
  </conditionalFormatting>
  <conditionalFormatting sqref="O14">
    <cfRule type="duplicateValues" dxfId="2376" priority="242"/>
  </conditionalFormatting>
  <conditionalFormatting sqref="O15">
    <cfRule type="duplicateValues" dxfId="2375" priority="241"/>
  </conditionalFormatting>
  <conditionalFormatting sqref="O16">
    <cfRule type="duplicateValues" dxfId="2374" priority="240"/>
  </conditionalFormatting>
  <conditionalFormatting sqref="O17">
    <cfRule type="duplicateValues" dxfId="2373" priority="239"/>
  </conditionalFormatting>
  <conditionalFormatting sqref="O18">
    <cfRule type="duplicateValues" dxfId="2372" priority="238"/>
  </conditionalFormatting>
  <conditionalFormatting sqref="O19">
    <cfRule type="duplicateValues" dxfId="2371" priority="237"/>
  </conditionalFormatting>
  <conditionalFormatting sqref="O20">
    <cfRule type="duplicateValues" dxfId="2370" priority="236"/>
  </conditionalFormatting>
  <conditionalFormatting sqref="O21">
    <cfRule type="duplicateValues" dxfId="2369" priority="235"/>
  </conditionalFormatting>
  <conditionalFormatting sqref="O22">
    <cfRule type="duplicateValues" dxfId="2368" priority="234"/>
  </conditionalFormatting>
  <conditionalFormatting sqref="O23">
    <cfRule type="duplicateValues" dxfId="2367" priority="233"/>
  </conditionalFormatting>
  <conditionalFormatting sqref="O24">
    <cfRule type="duplicateValues" dxfId="2366" priority="232"/>
  </conditionalFormatting>
  <conditionalFormatting sqref="O25">
    <cfRule type="duplicateValues" dxfId="2365" priority="231"/>
  </conditionalFormatting>
  <conditionalFormatting sqref="O26">
    <cfRule type="duplicateValues" dxfId="2364" priority="230"/>
  </conditionalFormatting>
  <conditionalFormatting sqref="O27">
    <cfRule type="duplicateValues" dxfId="2363" priority="229"/>
  </conditionalFormatting>
  <conditionalFormatting sqref="O28">
    <cfRule type="duplicateValues" dxfId="2362" priority="228"/>
  </conditionalFormatting>
  <conditionalFormatting sqref="Q2">
    <cfRule type="duplicateValues" dxfId="2361" priority="3"/>
  </conditionalFormatting>
  <conditionalFormatting sqref="Q6:Q7">
    <cfRule type="duplicateValues" dxfId="2360" priority="65"/>
  </conditionalFormatting>
  <conditionalFormatting sqref="Q11">
    <cfRule type="duplicateValues" dxfId="2359" priority="24"/>
  </conditionalFormatting>
  <conditionalFormatting sqref="Q11:Q28">
    <cfRule type="duplicateValues" dxfId="2358" priority="6"/>
  </conditionalFormatting>
  <conditionalFormatting sqref="Q12">
    <cfRule type="duplicateValues" dxfId="2357" priority="23"/>
  </conditionalFormatting>
  <conditionalFormatting sqref="Q13">
    <cfRule type="duplicateValues" dxfId="2356" priority="22"/>
  </conditionalFormatting>
  <conditionalFormatting sqref="Q14">
    <cfRule type="duplicateValues" dxfId="2355" priority="21"/>
  </conditionalFormatting>
  <conditionalFormatting sqref="Q15">
    <cfRule type="duplicateValues" dxfId="2354" priority="20"/>
  </conditionalFormatting>
  <conditionalFormatting sqref="Q16">
    <cfRule type="duplicateValues" dxfId="2353" priority="19"/>
  </conditionalFormatting>
  <conditionalFormatting sqref="Q17">
    <cfRule type="duplicateValues" dxfId="2352" priority="18"/>
  </conditionalFormatting>
  <conditionalFormatting sqref="Q18">
    <cfRule type="duplicateValues" dxfId="2351" priority="17"/>
  </conditionalFormatting>
  <conditionalFormatting sqref="Q19">
    <cfRule type="duplicateValues" dxfId="2350" priority="16"/>
  </conditionalFormatting>
  <conditionalFormatting sqref="Q20">
    <cfRule type="duplicateValues" dxfId="2349" priority="15"/>
  </conditionalFormatting>
  <conditionalFormatting sqref="Q21">
    <cfRule type="duplicateValues" dxfId="2348" priority="14"/>
  </conditionalFormatting>
  <conditionalFormatting sqref="Q22">
    <cfRule type="duplicateValues" dxfId="2347" priority="13"/>
  </conditionalFormatting>
  <conditionalFormatting sqref="Q23">
    <cfRule type="duplicateValues" dxfId="2346" priority="12"/>
  </conditionalFormatting>
  <conditionalFormatting sqref="Q24">
    <cfRule type="duplicateValues" dxfId="2345" priority="11"/>
  </conditionalFormatting>
  <conditionalFormatting sqref="Q25">
    <cfRule type="duplicateValues" dxfId="2344" priority="10"/>
  </conditionalFormatting>
  <conditionalFormatting sqref="Q26">
    <cfRule type="duplicateValues" dxfId="2343" priority="9"/>
  </conditionalFormatting>
  <conditionalFormatting sqref="Q27">
    <cfRule type="duplicateValues" dxfId="2342" priority="8"/>
  </conditionalFormatting>
  <conditionalFormatting sqref="Q28">
    <cfRule type="duplicateValues" dxfId="2341" priority="7"/>
  </conditionalFormatting>
  <conditionalFormatting sqref="S6:S7">
    <cfRule type="duplicateValues" dxfId="2340" priority="63"/>
  </conditionalFormatting>
  <conditionalFormatting sqref="S11">
    <cfRule type="duplicateValues" dxfId="2339" priority="62"/>
  </conditionalFormatting>
  <conditionalFormatting sqref="S11:S28">
    <cfRule type="duplicateValues" dxfId="2338" priority="44"/>
  </conditionalFormatting>
  <conditionalFormatting sqref="S12">
    <cfRule type="duplicateValues" dxfId="2337" priority="61"/>
  </conditionalFormatting>
  <conditionalFormatting sqref="S13">
    <cfRule type="duplicateValues" dxfId="2336" priority="60"/>
  </conditionalFormatting>
  <conditionalFormatting sqref="S14">
    <cfRule type="duplicateValues" dxfId="2335" priority="59"/>
  </conditionalFormatting>
  <conditionalFormatting sqref="S15">
    <cfRule type="duplicateValues" dxfId="2334" priority="58"/>
  </conditionalFormatting>
  <conditionalFormatting sqref="S16">
    <cfRule type="duplicateValues" dxfId="2333" priority="57"/>
  </conditionalFormatting>
  <conditionalFormatting sqref="S17">
    <cfRule type="duplicateValues" dxfId="2332" priority="56"/>
  </conditionalFormatting>
  <conditionalFormatting sqref="S18">
    <cfRule type="duplicateValues" dxfId="2331" priority="55"/>
  </conditionalFormatting>
  <conditionalFormatting sqref="S19">
    <cfRule type="duplicateValues" dxfId="2330" priority="54"/>
  </conditionalFormatting>
  <conditionalFormatting sqref="S20">
    <cfRule type="duplicateValues" dxfId="2329" priority="53"/>
  </conditionalFormatting>
  <conditionalFormatting sqref="S21">
    <cfRule type="duplicateValues" dxfId="2328" priority="52"/>
  </conditionalFormatting>
  <conditionalFormatting sqref="S22">
    <cfRule type="duplicateValues" dxfId="2327" priority="51"/>
  </conditionalFormatting>
  <conditionalFormatting sqref="S23">
    <cfRule type="duplicateValues" dxfId="2326" priority="50"/>
  </conditionalFormatting>
  <conditionalFormatting sqref="S24">
    <cfRule type="duplicateValues" dxfId="2325" priority="49"/>
  </conditionalFormatting>
  <conditionalFormatting sqref="S25">
    <cfRule type="duplicateValues" dxfId="2324" priority="48"/>
  </conditionalFormatting>
  <conditionalFormatting sqref="S26">
    <cfRule type="duplicateValues" dxfId="2323" priority="47"/>
  </conditionalFormatting>
  <conditionalFormatting sqref="S27">
    <cfRule type="duplicateValues" dxfId="2322" priority="46"/>
  </conditionalFormatting>
  <conditionalFormatting sqref="S28">
    <cfRule type="duplicateValues" dxfId="2321" priority="45"/>
  </conditionalFormatting>
  <conditionalFormatting sqref="U6:U7">
    <cfRule type="duplicateValues" dxfId="2320" priority="64"/>
  </conditionalFormatting>
  <conditionalFormatting sqref="U11">
    <cfRule type="duplicateValues" dxfId="2319" priority="43"/>
  </conditionalFormatting>
  <conditionalFormatting sqref="U11:U28">
    <cfRule type="duplicateValues" dxfId="2318" priority="25"/>
  </conditionalFormatting>
  <conditionalFormatting sqref="U12">
    <cfRule type="duplicateValues" dxfId="2317" priority="42"/>
  </conditionalFormatting>
  <conditionalFormatting sqref="U13">
    <cfRule type="duplicateValues" dxfId="2316" priority="41"/>
  </conditionalFormatting>
  <conditionalFormatting sqref="U14">
    <cfRule type="duplicateValues" dxfId="2315" priority="40"/>
  </conditionalFormatting>
  <conditionalFormatting sqref="U15">
    <cfRule type="duplicateValues" dxfId="2314" priority="39"/>
  </conditionalFormatting>
  <conditionalFormatting sqref="U16">
    <cfRule type="duplicateValues" dxfId="2313" priority="38"/>
  </conditionalFormatting>
  <conditionalFormatting sqref="U17">
    <cfRule type="duplicateValues" dxfId="2312" priority="37"/>
  </conditionalFormatting>
  <conditionalFormatting sqref="U18">
    <cfRule type="duplicateValues" dxfId="2311" priority="36"/>
  </conditionalFormatting>
  <conditionalFormatting sqref="U19">
    <cfRule type="duplicateValues" dxfId="2310" priority="35"/>
  </conditionalFormatting>
  <conditionalFormatting sqref="U20">
    <cfRule type="duplicateValues" dxfId="2309" priority="34"/>
  </conditionalFormatting>
  <conditionalFormatting sqref="U21">
    <cfRule type="duplicateValues" dxfId="2308" priority="33"/>
  </conditionalFormatting>
  <conditionalFormatting sqref="U22">
    <cfRule type="duplicateValues" dxfId="2307" priority="32"/>
  </conditionalFormatting>
  <conditionalFormatting sqref="U23">
    <cfRule type="duplicateValues" dxfId="2306" priority="31"/>
  </conditionalFormatting>
  <conditionalFormatting sqref="U24">
    <cfRule type="duplicateValues" dxfId="2305" priority="30"/>
  </conditionalFormatting>
  <conditionalFormatting sqref="U25">
    <cfRule type="duplicateValues" dxfId="2304" priority="29"/>
  </conditionalFormatting>
  <conditionalFormatting sqref="U26">
    <cfRule type="duplicateValues" dxfId="2303" priority="28"/>
  </conditionalFormatting>
  <conditionalFormatting sqref="U27">
    <cfRule type="duplicateValues" dxfId="2302" priority="27"/>
  </conditionalFormatting>
  <conditionalFormatting sqref="U28">
    <cfRule type="duplicateValues" dxfId="2301" priority="26"/>
  </conditionalFormatting>
  <conditionalFormatting sqref="W6:W7">
    <cfRule type="duplicateValues" dxfId="2300" priority="86"/>
  </conditionalFormatting>
  <conditionalFormatting sqref="W11">
    <cfRule type="duplicateValues" dxfId="2299" priority="105"/>
  </conditionalFormatting>
  <conditionalFormatting sqref="W11:W28">
    <cfRule type="duplicateValues" dxfId="2298" priority="87"/>
  </conditionalFormatting>
  <conditionalFormatting sqref="W12">
    <cfRule type="duplicateValues" dxfId="2297" priority="104"/>
  </conditionalFormatting>
  <conditionalFormatting sqref="W13">
    <cfRule type="duplicateValues" dxfId="2296" priority="103"/>
  </conditionalFormatting>
  <conditionalFormatting sqref="W14">
    <cfRule type="duplicateValues" dxfId="2295" priority="102"/>
  </conditionalFormatting>
  <conditionalFormatting sqref="W15">
    <cfRule type="duplicateValues" dxfId="2294" priority="101"/>
  </conditionalFormatting>
  <conditionalFormatting sqref="W16">
    <cfRule type="duplicateValues" dxfId="2293" priority="100"/>
  </conditionalFormatting>
  <conditionalFormatting sqref="W17">
    <cfRule type="duplicateValues" dxfId="2292" priority="99"/>
  </conditionalFormatting>
  <conditionalFormatting sqref="W18">
    <cfRule type="duplicateValues" dxfId="2291" priority="98"/>
  </conditionalFormatting>
  <conditionalFormatting sqref="W19">
    <cfRule type="duplicateValues" dxfId="2290" priority="97"/>
  </conditionalFormatting>
  <conditionalFormatting sqref="W20">
    <cfRule type="duplicateValues" dxfId="2289" priority="96"/>
  </conditionalFormatting>
  <conditionalFormatting sqref="W21">
    <cfRule type="duplicateValues" dxfId="2288" priority="95"/>
  </conditionalFormatting>
  <conditionalFormatting sqref="W22">
    <cfRule type="duplicateValues" dxfId="2287" priority="94"/>
  </conditionalFormatting>
  <conditionalFormatting sqref="W23">
    <cfRule type="duplicateValues" dxfId="2286" priority="93"/>
  </conditionalFormatting>
  <conditionalFormatting sqref="W24">
    <cfRule type="duplicateValues" dxfId="2285" priority="92"/>
  </conditionalFormatting>
  <conditionalFormatting sqref="W25">
    <cfRule type="duplicateValues" dxfId="2284" priority="91"/>
  </conditionalFormatting>
  <conditionalFormatting sqref="W26">
    <cfRule type="duplicateValues" dxfId="2283" priority="90"/>
  </conditionalFormatting>
  <conditionalFormatting sqref="W27">
    <cfRule type="duplicateValues" dxfId="2282" priority="89"/>
  </conditionalFormatting>
  <conditionalFormatting sqref="W28">
    <cfRule type="duplicateValues" dxfId="2281" priority="88"/>
  </conditionalFormatting>
  <conditionalFormatting sqref="Y6:Y7">
    <cfRule type="duplicateValues" dxfId="2280" priority="66"/>
  </conditionalFormatting>
  <conditionalFormatting sqref="Y11">
    <cfRule type="duplicateValues" dxfId="2279" priority="85"/>
  </conditionalFormatting>
  <conditionalFormatting sqref="Y11:Y28">
    <cfRule type="duplicateValues" dxfId="2278" priority="67"/>
  </conditionalFormatting>
  <conditionalFormatting sqref="Y12">
    <cfRule type="duplicateValues" dxfId="2277" priority="84"/>
  </conditionalFormatting>
  <conditionalFormatting sqref="Y13">
    <cfRule type="duplicateValues" dxfId="2276" priority="83"/>
  </conditionalFormatting>
  <conditionalFormatting sqref="Y14">
    <cfRule type="duplicateValues" dxfId="2275" priority="82"/>
  </conditionalFormatting>
  <conditionalFormatting sqref="Y15">
    <cfRule type="duplicateValues" dxfId="2274" priority="81"/>
  </conditionalFormatting>
  <conditionalFormatting sqref="Y16">
    <cfRule type="duplicateValues" dxfId="2273" priority="80"/>
  </conditionalFormatting>
  <conditionalFormatting sqref="Y17">
    <cfRule type="duplicateValues" dxfId="2272" priority="79"/>
  </conditionalFormatting>
  <conditionalFormatting sqref="Y18">
    <cfRule type="duplicateValues" dxfId="2271" priority="78"/>
  </conditionalFormatting>
  <conditionalFormatting sqref="Y19">
    <cfRule type="duplicateValues" dxfId="2270" priority="77"/>
  </conditionalFormatting>
  <conditionalFormatting sqref="Y20">
    <cfRule type="duplicateValues" dxfId="2269" priority="76"/>
  </conditionalFormatting>
  <conditionalFormatting sqref="Y21">
    <cfRule type="duplicateValues" dxfId="2268" priority="75"/>
  </conditionalFormatting>
  <conditionalFormatting sqref="Y22">
    <cfRule type="duplicateValues" dxfId="2267" priority="74"/>
  </conditionalFormatting>
  <conditionalFormatting sqref="Y23">
    <cfRule type="duplicateValues" dxfId="2266" priority="73"/>
  </conditionalFormatting>
  <conditionalFormatting sqref="Y24">
    <cfRule type="duplicateValues" dxfId="2265" priority="72"/>
  </conditionalFormatting>
  <conditionalFormatting sqref="Y25">
    <cfRule type="duplicateValues" dxfId="2264" priority="71"/>
  </conditionalFormatting>
  <conditionalFormatting sqref="Y26">
    <cfRule type="duplicateValues" dxfId="2263" priority="70"/>
  </conditionalFormatting>
  <conditionalFormatting sqref="Y27">
    <cfRule type="duplicateValues" dxfId="2262" priority="69"/>
  </conditionalFormatting>
  <conditionalFormatting sqref="Y28">
    <cfRule type="duplicateValues" dxfId="2261" priority="68"/>
  </conditionalFormatting>
  <printOptions horizontalCentered="1" verticalCentered="1"/>
  <pageMargins left="0.25" right="0.25" top="0.75" bottom="0.75" header="0.3" footer="0.3"/>
  <pageSetup scale="61" orientation="landscape" horizontalDpi="1200" verticalDpi="1200" r:id="rId1"/>
  <headerFooter>
    <oddHeader>&amp;A</oddHeader>
    <oddFooter>&amp;C&amp;F&amp;R&amp;D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92D050"/>
    <pageSetUpPr fitToPage="1"/>
  </sheetPr>
  <dimension ref="A1:AD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5.85546875" style="1" customWidth="1"/>
    <col min="2" max="2" width="34.42578125" style="1" bestFit="1" customWidth="1"/>
    <col min="3" max="3" width="11.28515625" style="1" customWidth="1"/>
    <col min="4" max="4" width="13.85546875" style="1" customWidth="1"/>
    <col min="5" max="5" width="11.28515625" style="1" customWidth="1"/>
    <col min="6" max="6" width="13.85546875" style="1" customWidth="1"/>
    <col min="7" max="7" width="11.7109375" style="3" customWidth="1"/>
    <col min="8" max="8" width="13.85546875" style="3" customWidth="1"/>
    <col min="9" max="9" width="14.42578125" style="1" customWidth="1"/>
    <col min="10" max="10" width="13.85546875" style="1" customWidth="1"/>
    <col min="11" max="11" width="11.7109375" style="3" customWidth="1"/>
    <col min="12" max="12" width="13.85546875" style="3" customWidth="1"/>
    <col min="13" max="13" width="11.28515625" style="3" customWidth="1"/>
    <col min="14" max="14" width="13.85546875" style="3" customWidth="1"/>
    <col min="15" max="15" width="13.7109375" style="3" customWidth="1"/>
    <col min="16" max="16" width="13.85546875" style="3" customWidth="1"/>
    <col min="17" max="17" width="11.7109375" style="3" customWidth="1"/>
    <col min="18" max="18" width="13.7109375" style="3" bestFit="1" customWidth="1"/>
    <col min="19" max="20" width="13.85546875" style="1" customWidth="1"/>
    <col min="21" max="21" width="11.28515625" style="1" hidden="1" customWidth="1"/>
    <col min="22" max="22" width="13.85546875" style="1" hidden="1" customWidth="1"/>
    <col min="23" max="23" width="11.28515625" style="3" customWidth="1"/>
    <col min="24" max="24" width="13.85546875" style="3" customWidth="1"/>
    <col min="25" max="25" width="11.28515625" style="3" customWidth="1"/>
    <col min="26" max="26" width="13.85546875" style="3" customWidth="1"/>
    <col min="27" max="27" width="11.28515625" style="3" customWidth="1"/>
    <col min="28" max="28" width="13.85546875" style="3" customWidth="1"/>
    <col min="29" max="29" width="11.28515625" style="3" customWidth="1"/>
    <col min="30" max="30" width="13.85546875" style="3" customWidth="1"/>
    <col min="31" max="16384" width="9.140625" style="1"/>
  </cols>
  <sheetData>
    <row r="1" spans="1:30" s="2" customFormat="1" ht="15.95" customHeight="1" x14ac:dyDescent="0.2">
      <c r="G1" s="3"/>
      <c r="H1" s="3"/>
      <c r="K1" s="3"/>
      <c r="L1" s="3"/>
      <c r="M1" s="3"/>
      <c r="N1" s="3"/>
      <c r="O1" s="3"/>
      <c r="P1" s="3"/>
      <c r="Q1" s="3"/>
      <c r="R1" s="3"/>
      <c r="Z1" s="3"/>
      <c r="AA1" s="3"/>
      <c r="AB1" s="3"/>
      <c r="AC1" s="3"/>
      <c r="AD1" s="3"/>
    </row>
    <row r="2" spans="1:30" s="2" customFormat="1" ht="12.75" customHeight="1" thickBot="1" x14ac:dyDescent="0.25">
      <c r="C2" s="129" t="s">
        <v>325</v>
      </c>
      <c r="D2" s="129"/>
      <c r="E2" s="129" t="s">
        <v>332</v>
      </c>
      <c r="F2" s="129"/>
      <c r="G2" s="129" t="s">
        <v>330</v>
      </c>
      <c r="H2" s="129"/>
      <c r="I2" s="129" t="s">
        <v>333</v>
      </c>
      <c r="J2" s="129"/>
      <c r="K2" s="129" t="s">
        <v>328</v>
      </c>
      <c r="L2" s="129"/>
      <c r="M2" s="129"/>
      <c r="N2" s="129"/>
      <c r="O2" s="129"/>
      <c r="P2" s="129"/>
      <c r="Q2" s="129" t="s">
        <v>327</v>
      </c>
      <c r="R2" s="129"/>
      <c r="S2" s="129" t="s">
        <v>329</v>
      </c>
      <c r="T2" s="129"/>
      <c r="W2" s="129" t="s">
        <v>326</v>
      </c>
      <c r="X2" s="129"/>
      <c r="Y2" s="129"/>
      <c r="Z2" s="129"/>
      <c r="AA2" s="129"/>
      <c r="AB2" s="129"/>
      <c r="AC2" s="129"/>
      <c r="AD2" s="129"/>
    </row>
    <row r="3" spans="1:30" s="3" customFormat="1" ht="30" customHeight="1" thickBot="1" x14ac:dyDescent="0.25">
      <c r="A3" s="153" t="s">
        <v>25</v>
      </c>
      <c r="B3" s="10" t="s">
        <v>245</v>
      </c>
      <c r="C3" s="137">
        <v>189366</v>
      </c>
      <c r="D3" s="148"/>
      <c r="E3" s="137">
        <v>112893</v>
      </c>
      <c r="F3" s="148"/>
      <c r="G3" s="137">
        <v>204845</v>
      </c>
      <c r="H3" s="138"/>
      <c r="I3" s="48">
        <v>176284</v>
      </c>
      <c r="J3" s="46"/>
      <c r="K3" s="173">
        <v>200095</v>
      </c>
      <c r="L3" s="174"/>
      <c r="M3" s="174"/>
      <c r="N3" s="174"/>
      <c r="O3" s="174"/>
      <c r="P3" s="175"/>
      <c r="Q3" s="137">
        <v>203375</v>
      </c>
      <c r="R3" s="138"/>
      <c r="S3" s="48">
        <v>205613</v>
      </c>
      <c r="T3" s="46"/>
      <c r="U3" s="46"/>
      <c r="V3" s="47"/>
      <c r="W3" s="173">
        <v>203089</v>
      </c>
      <c r="X3" s="174"/>
      <c r="Y3" s="174"/>
      <c r="Z3" s="174"/>
      <c r="AA3" s="174"/>
      <c r="AB3" s="174"/>
      <c r="AC3" s="174"/>
      <c r="AD3" s="175"/>
    </row>
    <row r="4" spans="1:30" s="3" customFormat="1" ht="50.1" customHeight="1" thickBot="1" x14ac:dyDescent="0.25">
      <c r="A4" s="154"/>
      <c r="B4" s="7" t="s">
        <v>26</v>
      </c>
      <c r="C4" s="158" t="s">
        <v>202</v>
      </c>
      <c r="D4" s="160"/>
      <c r="E4" s="158" t="s">
        <v>331</v>
      </c>
      <c r="F4" s="160"/>
      <c r="G4" s="49" t="s">
        <v>198</v>
      </c>
      <c r="H4" s="54"/>
      <c r="I4" s="49" t="s">
        <v>207</v>
      </c>
      <c r="J4" s="50"/>
      <c r="K4" s="158" t="s">
        <v>205</v>
      </c>
      <c r="L4" s="159"/>
      <c r="M4" s="159"/>
      <c r="N4" s="159"/>
      <c r="O4" s="159"/>
      <c r="P4" s="160"/>
      <c r="Q4" s="140" t="s">
        <v>281</v>
      </c>
      <c r="R4" s="141"/>
      <c r="S4" s="49" t="s">
        <v>241</v>
      </c>
      <c r="T4" s="50"/>
      <c r="U4" s="50"/>
      <c r="V4" s="54"/>
      <c r="W4" s="158" t="s">
        <v>206</v>
      </c>
      <c r="X4" s="159"/>
      <c r="Y4" s="159"/>
      <c r="Z4" s="159"/>
      <c r="AA4" s="159"/>
      <c r="AB4" s="159"/>
      <c r="AC4" s="159"/>
      <c r="AD4" s="160"/>
    </row>
    <row r="5" spans="1:30" s="3" customFormat="1" ht="49.5" customHeight="1" thickBot="1" x14ac:dyDescent="0.25">
      <c r="A5" s="155"/>
      <c r="B5" s="10"/>
      <c r="C5" s="158" t="s">
        <v>109</v>
      </c>
      <c r="D5" s="160"/>
      <c r="E5" s="158" t="s">
        <v>117</v>
      </c>
      <c r="F5" s="160"/>
      <c r="G5" s="49" t="s">
        <v>198</v>
      </c>
      <c r="H5" s="54"/>
      <c r="I5" s="158" t="s">
        <v>118</v>
      </c>
      <c r="J5" s="160"/>
      <c r="K5" s="158" t="s">
        <v>160</v>
      </c>
      <c r="L5" s="160"/>
      <c r="M5" s="158" t="s">
        <v>161</v>
      </c>
      <c r="N5" s="160"/>
      <c r="O5" s="158" t="s">
        <v>162</v>
      </c>
      <c r="P5" s="160"/>
      <c r="Q5" s="140" t="s">
        <v>280</v>
      </c>
      <c r="R5" s="141"/>
      <c r="S5" s="49" t="s">
        <v>242</v>
      </c>
      <c r="T5" s="54"/>
      <c r="U5" s="49" t="s">
        <v>246</v>
      </c>
      <c r="V5" s="54"/>
      <c r="W5" s="158" t="s">
        <v>113</v>
      </c>
      <c r="X5" s="160"/>
      <c r="Y5" s="158" t="s">
        <v>112</v>
      </c>
      <c r="Z5" s="160"/>
      <c r="AA5" s="158" t="s">
        <v>178</v>
      </c>
      <c r="AB5" s="160"/>
      <c r="AC5" s="158" t="s">
        <v>114</v>
      </c>
      <c r="AD5" s="160"/>
    </row>
    <row r="6" spans="1:30" s="3" customFormat="1" ht="16.5" thickBot="1" x14ac:dyDescent="0.25">
      <c r="A6" s="113"/>
      <c r="B6" s="118" t="s">
        <v>268</v>
      </c>
      <c r="C6" s="172" t="s">
        <v>282</v>
      </c>
      <c r="D6" s="164"/>
      <c r="E6" s="163" t="s">
        <v>284</v>
      </c>
      <c r="F6" s="164"/>
      <c r="G6" s="134">
        <v>37.783019000000003</v>
      </c>
      <c r="H6" s="131"/>
      <c r="I6" s="134">
        <v>39.317300000000003</v>
      </c>
      <c r="J6" s="131"/>
      <c r="K6" s="134">
        <v>38.930371780000002</v>
      </c>
      <c r="L6" s="131"/>
      <c r="M6" s="134">
        <v>39.00804145</v>
      </c>
      <c r="N6" s="131"/>
      <c r="O6" s="134">
        <v>39.343961839999999</v>
      </c>
      <c r="P6" s="131"/>
      <c r="Q6" s="130" t="s">
        <v>278</v>
      </c>
      <c r="R6" s="131"/>
      <c r="S6" s="163" t="s">
        <v>274</v>
      </c>
      <c r="T6" s="164"/>
      <c r="U6" s="71"/>
      <c r="V6" s="72"/>
      <c r="W6" s="134">
        <v>38.369599999999998</v>
      </c>
      <c r="X6" s="131"/>
      <c r="Y6" s="134">
        <v>38.458910000000003</v>
      </c>
      <c r="Z6" s="131"/>
      <c r="AA6" s="134">
        <v>38.85622</v>
      </c>
      <c r="AB6" s="131"/>
      <c r="AC6" s="134">
        <v>38.824260000000002</v>
      </c>
      <c r="AD6" s="131"/>
    </row>
    <row r="7" spans="1:30" s="3" customFormat="1" ht="16.5" thickBot="1" x14ac:dyDescent="0.25">
      <c r="A7" s="113"/>
      <c r="B7" s="118" t="s">
        <v>269</v>
      </c>
      <c r="C7" s="167" t="s">
        <v>283</v>
      </c>
      <c r="D7" s="166"/>
      <c r="E7" s="165" t="s">
        <v>285</v>
      </c>
      <c r="F7" s="166"/>
      <c r="G7" s="142">
        <v>80.478217000000001</v>
      </c>
      <c r="H7" s="143"/>
      <c r="I7" s="142">
        <v>-80.220160000000007</v>
      </c>
      <c r="J7" s="143"/>
      <c r="K7" s="142">
        <v>-79.905321130000004</v>
      </c>
      <c r="L7" s="143"/>
      <c r="M7" s="142">
        <v>-80.30804784</v>
      </c>
      <c r="N7" s="143"/>
      <c r="O7" s="142">
        <v>-80.23740574</v>
      </c>
      <c r="P7" s="143"/>
      <c r="Q7" s="139" t="s">
        <v>279</v>
      </c>
      <c r="R7" s="136"/>
      <c r="S7" s="170" t="s">
        <v>275</v>
      </c>
      <c r="T7" s="171"/>
      <c r="U7" s="71"/>
      <c r="V7" s="72"/>
      <c r="W7" s="142">
        <v>-81.760710000000003</v>
      </c>
      <c r="X7" s="143"/>
      <c r="Y7" s="142">
        <v>-81.818389999999994</v>
      </c>
      <c r="Z7" s="143"/>
      <c r="AA7" s="142">
        <v>-82.14385</v>
      </c>
      <c r="AB7" s="143"/>
      <c r="AC7" s="142">
        <v>-81.750870000000006</v>
      </c>
      <c r="AD7" s="143"/>
    </row>
    <row r="8" spans="1:30" s="3" customFormat="1" ht="20.100000000000001" customHeight="1" thickBot="1" x14ac:dyDescent="0.25">
      <c r="A8" s="156"/>
      <c r="B8" s="11" t="s">
        <v>30</v>
      </c>
      <c r="C8" s="149" t="s">
        <v>58</v>
      </c>
      <c r="D8" s="150"/>
      <c r="E8" s="149" t="s">
        <v>56</v>
      </c>
      <c r="F8" s="150"/>
      <c r="G8" s="55" t="s">
        <v>199</v>
      </c>
      <c r="H8" s="56"/>
      <c r="I8" s="55" t="s">
        <v>75</v>
      </c>
      <c r="J8" s="56"/>
      <c r="K8" s="55" t="s">
        <v>163</v>
      </c>
      <c r="L8" s="56"/>
      <c r="M8" s="55" t="s">
        <v>165</v>
      </c>
      <c r="N8" s="56"/>
      <c r="O8" s="55" t="s">
        <v>167</v>
      </c>
      <c r="P8" s="56"/>
      <c r="Q8" s="57" t="s">
        <v>276</v>
      </c>
      <c r="R8" s="58"/>
      <c r="S8" s="57" t="s">
        <v>243</v>
      </c>
      <c r="T8" s="58"/>
      <c r="U8" s="57" t="s">
        <v>247</v>
      </c>
      <c r="V8" s="58"/>
      <c r="W8" s="149" t="s">
        <v>64</v>
      </c>
      <c r="X8" s="150"/>
      <c r="Y8" s="149" t="s">
        <v>32</v>
      </c>
      <c r="Z8" s="150"/>
      <c r="AA8" s="149" t="s">
        <v>67</v>
      </c>
      <c r="AB8" s="150"/>
      <c r="AC8" s="149" t="s">
        <v>31</v>
      </c>
      <c r="AD8" s="150"/>
    </row>
    <row r="9" spans="1:30" s="3" customFormat="1" ht="20.100000000000001" customHeight="1" thickBot="1" x14ac:dyDescent="0.25">
      <c r="A9" s="157"/>
      <c r="B9" s="12"/>
      <c r="C9" s="151" t="s">
        <v>59</v>
      </c>
      <c r="D9" s="152"/>
      <c r="E9" s="151" t="s">
        <v>74</v>
      </c>
      <c r="F9" s="152"/>
      <c r="G9" s="57" t="s">
        <v>101</v>
      </c>
      <c r="H9" s="58"/>
      <c r="I9" s="60" t="s">
        <v>76</v>
      </c>
      <c r="J9" s="61"/>
      <c r="K9" s="60" t="s">
        <v>164</v>
      </c>
      <c r="L9" s="61"/>
      <c r="M9" s="60" t="s">
        <v>166</v>
      </c>
      <c r="N9" s="61"/>
      <c r="O9" s="60" t="s">
        <v>168</v>
      </c>
      <c r="P9" s="61"/>
      <c r="Q9" s="57" t="s">
        <v>277</v>
      </c>
      <c r="R9" s="58"/>
      <c r="S9" s="57" t="s">
        <v>244</v>
      </c>
      <c r="T9" s="58"/>
      <c r="U9" s="57" t="s">
        <v>248</v>
      </c>
      <c r="V9" s="58"/>
      <c r="W9" s="151" t="s">
        <v>65</v>
      </c>
      <c r="X9" s="152"/>
      <c r="Y9" s="151" t="s">
        <v>66</v>
      </c>
      <c r="Z9" s="152"/>
      <c r="AA9" s="151" t="s">
        <v>68</v>
      </c>
      <c r="AB9" s="152"/>
      <c r="AC9" s="151" t="s">
        <v>69</v>
      </c>
      <c r="AD9" s="152"/>
    </row>
    <row r="10" spans="1:30" s="2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s="2" customFormat="1" ht="20.100000000000001" customHeight="1" x14ac:dyDescent="0.2">
      <c r="A11" s="37">
        <v>1</v>
      </c>
      <c r="B11" s="37" t="s">
        <v>6</v>
      </c>
      <c r="C11" s="115">
        <v>74.510000000000005</v>
      </c>
      <c r="D11" s="18">
        <f>IF(C11="No Bid","",IF(C11&lt;&gt;0,C11+'Basic Price Adjustment'!$E33,""))</f>
        <v>73.790000000000006</v>
      </c>
      <c r="E11" s="115">
        <v>82.25</v>
      </c>
      <c r="F11" s="18">
        <f>IF(E11="No Bid","",IF(E11&lt;&gt;0,E11+'Basic Price Adjustment'!$E33,""))</f>
        <v>81.53</v>
      </c>
      <c r="G11" s="115">
        <v>62.32</v>
      </c>
      <c r="H11" s="18">
        <f>IF(G11="No Bid","",IF(G11&lt;&gt;0,G11+'Basic Price Adjustment'!$E33,""))</f>
        <v>61.6</v>
      </c>
      <c r="I11" s="124">
        <v>64</v>
      </c>
      <c r="J11" s="18">
        <f>IF(I11="No Bid","",IF(I11&lt;&gt;0,I11+'Basic Price Adjustment'!$E33,""))</f>
        <v>63.28</v>
      </c>
      <c r="K11" s="115">
        <v>63.28</v>
      </c>
      <c r="L11" s="18">
        <f>IF(K11="No Bid","",IF(K11&lt;&gt;0,K11+'Basic Price Adjustment'!$E33,""))</f>
        <v>62.56</v>
      </c>
      <c r="M11" s="115">
        <v>68.95</v>
      </c>
      <c r="N11" s="18">
        <f>IF(M11="No Bid","",IF(M11&lt;&gt;0,M11+'Basic Price Adjustment'!$E33,""))</f>
        <v>68.23</v>
      </c>
      <c r="O11" s="115">
        <v>69.64</v>
      </c>
      <c r="P11" s="18">
        <f>IF(O11="No Bid","",IF(O11&lt;&gt;0,O11+'Basic Price Adjustment'!$E33,""))</f>
        <v>68.92</v>
      </c>
      <c r="Q11" s="120">
        <v>80</v>
      </c>
      <c r="R11" s="18">
        <f>IF(Q11="No Bid","",IF(Q11&lt;&gt;0,Q11+'Basic Price Adjustment'!$E33,""))</f>
        <v>79.28</v>
      </c>
      <c r="S11" s="115">
        <v>71</v>
      </c>
      <c r="T11" s="18">
        <f>IF(S11="No Bid","",IF(S11&lt;&gt;0,S11+'Basic Price Adjustment'!$E33,""))</f>
        <v>70.28</v>
      </c>
      <c r="U11" s="39">
        <v>62.75</v>
      </c>
      <c r="V11" s="18">
        <f>IF(U11="No Bid","",IF(U11&lt;&gt;0,U11+'Basic Price Adjustment'!$E33,""))</f>
        <v>62.03</v>
      </c>
      <c r="W11" s="115">
        <v>85.5</v>
      </c>
      <c r="X11" s="18">
        <f>IF(W11="No Bid","",IF(W11&lt;&gt;0,W11+'Basic Price Adjustment'!$E33,""))</f>
        <v>84.78</v>
      </c>
      <c r="Y11" s="115">
        <v>85.5</v>
      </c>
      <c r="Z11" s="18">
        <f>IF(Y11="No Bid","",IF(Y11&lt;&gt;0,Y11+'Basic Price Adjustment'!$E33,""))</f>
        <v>84.78</v>
      </c>
      <c r="AA11" s="115">
        <v>84</v>
      </c>
      <c r="AB11" s="18">
        <f>IF(AA11="No Bid","",IF(AA11&lt;&gt;0,AA11+'Basic Price Adjustment'!$E33,""))</f>
        <v>83.28</v>
      </c>
      <c r="AC11" s="115"/>
      <c r="AD11" s="18" t="str">
        <f>IF(AC11="No Bid","",IF(AC11&lt;&gt;0,AC11+'Basic Price Adjustment'!$E33,""))</f>
        <v/>
      </c>
    </row>
    <row r="12" spans="1:30" s="2" customFormat="1" ht="20.100000000000001" customHeight="1" x14ac:dyDescent="0.2">
      <c r="A12" s="31">
        <v>2</v>
      </c>
      <c r="B12" s="31" t="s">
        <v>179</v>
      </c>
      <c r="C12" s="115">
        <v>75.510000000000005</v>
      </c>
      <c r="D12" s="18">
        <f>IF(C12="No Bid","",IF(C12&lt;&gt;0,C12+'Basic Price Adjustment'!$E34,""))</f>
        <v>74.740000000000009</v>
      </c>
      <c r="E12" s="115">
        <v>85.5</v>
      </c>
      <c r="F12" s="18">
        <f>IF(E12="No Bid","",IF(E12&lt;&gt;0,E12+'Basic Price Adjustment'!$E34,""))</f>
        <v>84.73</v>
      </c>
      <c r="G12" s="115"/>
      <c r="H12" s="18" t="str">
        <f>IF(G12="No Bid","",IF(G12&lt;&gt;0,G12+'Basic Price Adjustment'!$E34,""))</f>
        <v/>
      </c>
      <c r="I12" s="115">
        <v>68.900000000000006</v>
      </c>
      <c r="J12" s="18">
        <f>IF(I12="No Bid","",IF(I12&lt;&gt;0,I12+'Basic Price Adjustment'!$E34,""))</f>
        <v>68.13000000000001</v>
      </c>
      <c r="K12" s="115">
        <v>62.87</v>
      </c>
      <c r="L12" s="18">
        <f>IF(K12="No Bid","",IF(K12&lt;&gt;0,K12+'Basic Price Adjustment'!$E34,""))</f>
        <v>62.099999999999994</v>
      </c>
      <c r="M12" s="115">
        <v>72.88</v>
      </c>
      <c r="N12" s="18">
        <f>IF(M12="No Bid","",IF(M12&lt;&gt;0,M12+'Basic Price Adjustment'!$E34,""))</f>
        <v>72.11</v>
      </c>
      <c r="O12" s="115">
        <v>73.33</v>
      </c>
      <c r="P12" s="18">
        <f>IF(O12="No Bid","",IF(O12&lt;&gt;0,O12+'Basic Price Adjustment'!$E34,""))</f>
        <v>72.56</v>
      </c>
      <c r="Q12" s="115">
        <v>86</v>
      </c>
      <c r="R12" s="18">
        <f>IF(Q12="No Bid","",IF(Q12&lt;&gt;0,Q12+'Basic Price Adjustment'!$E34,""))</f>
        <v>85.23</v>
      </c>
      <c r="S12" s="115">
        <v>78</v>
      </c>
      <c r="T12" s="18">
        <f>IF(S12="No Bid","",IF(S12&lt;&gt;0,S12+'Basic Price Adjustment'!$E34,""))</f>
        <v>77.23</v>
      </c>
      <c r="U12" s="32">
        <v>69</v>
      </c>
      <c r="V12" s="18">
        <f>IF(U12="No Bid","",IF(U12&lt;&gt;0,U12+'Basic Price Adjustment'!$E34,""))</f>
        <v>68.23</v>
      </c>
      <c r="W12" s="115">
        <v>85.5</v>
      </c>
      <c r="X12" s="18">
        <f>IF(W12="No Bid","",IF(W12&lt;&gt;0,W12+'Basic Price Adjustment'!$E34,""))</f>
        <v>84.73</v>
      </c>
      <c r="Y12" s="115">
        <v>85.5</v>
      </c>
      <c r="Z12" s="18">
        <f>IF(Y12="No Bid","",IF(Y12&lt;&gt;0,Y12+'Basic Price Adjustment'!$E34,""))</f>
        <v>84.73</v>
      </c>
      <c r="AA12" s="115"/>
      <c r="AB12" s="18" t="str">
        <f>IF(AA12="No Bid","",IF(AA12&lt;&gt;0,AA12+'Basic Price Adjustment'!$E34,""))</f>
        <v/>
      </c>
      <c r="AC12" s="115"/>
      <c r="AD12" s="18" t="str">
        <f>IF(AC12="No Bid","",IF(AC12&lt;&gt;0,AC12+'Basic Price Adjustment'!$E34,""))</f>
        <v/>
      </c>
    </row>
    <row r="13" spans="1:30" s="2" customFormat="1" ht="20.100000000000001" customHeight="1" x14ac:dyDescent="0.2">
      <c r="A13" s="36">
        <v>3</v>
      </c>
      <c r="B13" s="36" t="s">
        <v>7</v>
      </c>
      <c r="C13" s="115">
        <v>77.540000000000006</v>
      </c>
      <c r="D13" s="18">
        <f>IF(C13="No Bid","",IF(C13&lt;&gt;0,C13+'Basic Price Adjustment'!$E35,""))</f>
        <v>76.710000000000008</v>
      </c>
      <c r="E13" s="115">
        <v>84.75</v>
      </c>
      <c r="F13" s="18">
        <f>IF(E13="No Bid","",IF(E13&lt;&gt;0,E13+'Basic Price Adjustment'!$E35,""))</f>
        <v>83.92</v>
      </c>
      <c r="G13" s="115">
        <v>72.87</v>
      </c>
      <c r="H13" s="18">
        <f>IF(G13="No Bid","",IF(G13&lt;&gt;0,G13+'Basic Price Adjustment'!$E35,""))</f>
        <v>72.040000000000006</v>
      </c>
      <c r="I13" s="115">
        <v>67</v>
      </c>
      <c r="J13" s="18">
        <f>IF(I13="No Bid","",IF(I13&lt;&gt;0,I13+'Basic Price Adjustment'!$E35,""))</f>
        <v>66.17</v>
      </c>
      <c r="K13" s="115">
        <v>68.45</v>
      </c>
      <c r="L13" s="18">
        <f>IF(K13="No Bid","",IF(K13&lt;&gt;0,K13+'Basic Price Adjustment'!$E35,""))</f>
        <v>67.62</v>
      </c>
      <c r="M13" s="115">
        <v>73.2</v>
      </c>
      <c r="N13" s="18">
        <f>IF(M13="No Bid","",IF(M13&lt;&gt;0,M13+'Basic Price Adjustment'!$E35,""))</f>
        <v>72.37</v>
      </c>
      <c r="O13" s="115">
        <v>73.33</v>
      </c>
      <c r="P13" s="18">
        <f>IF(O13="No Bid","",IF(O13&lt;&gt;0,O13+'Basic Price Adjustment'!$E35,""))</f>
        <v>72.5</v>
      </c>
      <c r="Q13" s="120">
        <v>84</v>
      </c>
      <c r="R13" s="18">
        <f>IF(Q13="No Bid","",IF(Q13&lt;&gt;0,Q13+'Basic Price Adjustment'!$E35,""))</f>
        <v>83.17</v>
      </c>
      <c r="S13" s="115">
        <v>76</v>
      </c>
      <c r="T13" s="18">
        <f>IF(S13="No Bid","",IF(S13&lt;&gt;0,S13+'Basic Price Adjustment'!$E35,""))</f>
        <v>75.17</v>
      </c>
      <c r="U13" s="38">
        <v>69</v>
      </c>
      <c r="V13" s="18">
        <f>IF(U13="No Bid","",IF(U13&lt;&gt;0,U13+'Basic Price Adjustment'!$E35,""))</f>
        <v>68.17</v>
      </c>
      <c r="W13" s="115">
        <v>87</v>
      </c>
      <c r="X13" s="18">
        <f>IF(W13="No Bid","",IF(W13&lt;&gt;0,W13+'Basic Price Adjustment'!$E35,""))</f>
        <v>86.17</v>
      </c>
      <c r="Y13" s="115">
        <v>87</v>
      </c>
      <c r="Z13" s="18">
        <f>IF(Y13="No Bid","",IF(Y13&lt;&gt;0,Y13+'Basic Price Adjustment'!$E35,""))</f>
        <v>86.17</v>
      </c>
      <c r="AA13" s="115">
        <v>88</v>
      </c>
      <c r="AB13" s="18">
        <f>IF(AA13="No Bid","",IF(AA13&lt;&gt;0,AA13+'Basic Price Adjustment'!$E35,""))</f>
        <v>87.17</v>
      </c>
      <c r="AC13" s="115">
        <v>90</v>
      </c>
      <c r="AD13" s="18">
        <f>IF(AC13="No Bid","",IF(AC13&lt;&gt;0,AC13+'Basic Price Adjustment'!$E35,""))</f>
        <v>89.17</v>
      </c>
    </row>
    <row r="14" spans="1:30" s="2" customFormat="1" ht="20.100000000000001" customHeight="1" x14ac:dyDescent="0.2">
      <c r="A14" s="31">
        <v>4</v>
      </c>
      <c r="B14" s="31" t="s">
        <v>8</v>
      </c>
      <c r="C14" s="115">
        <v>77.540000000000006</v>
      </c>
      <c r="D14" s="18">
        <f>IF(C14="No Bid","",IF(C14&lt;&gt;0,C14+'Basic Price Adjustment'!$E36,""))</f>
        <v>76.710000000000008</v>
      </c>
      <c r="E14" s="115">
        <v>84.75</v>
      </c>
      <c r="F14" s="18">
        <f>IF(E14="No Bid","",IF(E14&lt;&gt;0,E14+'Basic Price Adjustment'!$E36,""))</f>
        <v>83.92</v>
      </c>
      <c r="G14" s="115">
        <v>72.87</v>
      </c>
      <c r="H14" s="18">
        <f>IF(G14="No Bid","",IF(G14&lt;&gt;0,G14+'Basic Price Adjustment'!$E36,""))</f>
        <v>72.040000000000006</v>
      </c>
      <c r="I14" s="115">
        <v>67</v>
      </c>
      <c r="J14" s="18">
        <f>IF(I14="No Bid","",IF(I14&lt;&gt;0,I14+'Basic Price Adjustment'!$E36,""))</f>
        <v>66.17</v>
      </c>
      <c r="K14" s="115">
        <v>68.45</v>
      </c>
      <c r="L14" s="18">
        <f>IF(K14="No Bid","",IF(K14&lt;&gt;0,K14+'Basic Price Adjustment'!$E36,""))</f>
        <v>67.62</v>
      </c>
      <c r="M14" s="115">
        <v>73.2</v>
      </c>
      <c r="N14" s="18">
        <f>IF(M14="No Bid","",IF(M14&lt;&gt;0,M14+'Basic Price Adjustment'!$E36,""))</f>
        <v>72.37</v>
      </c>
      <c r="O14" s="115">
        <v>73.33</v>
      </c>
      <c r="P14" s="18">
        <f>IF(O14="No Bid","",IF(O14&lt;&gt;0,O14+'Basic Price Adjustment'!$E36,""))</f>
        <v>72.5</v>
      </c>
      <c r="Q14" s="115">
        <v>84</v>
      </c>
      <c r="R14" s="18">
        <f>IF(Q14="No Bid","",IF(Q14&lt;&gt;0,Q14+'Basic Price Adjustment'!$E36,""))</f>
        <v>83.17</v>
      </c>
      <c r="S14" s="115">
        <v>76</v>
      </c>
      <c r="T14" s="18">
        <f>IF(S14="No Bid","",IF(S14&lt;&gt;0,S14+'Basic Price Adjustment'!$E36,""))</f>
        <v>75.17</v>
      </c>
      <c r="U14" s="32">
        <v>69</v>
      </c>
      <c r="V14" s="18">
        <f>IF(U14="No Bid","",IF(U14&lt;&gt;0,U14+'Basic Price Adjustment'!$E36,""))</f>
        <v>68.17</v>
      </c>
      <c r="W14" s="115">
        <v>87</v>
      </c>
      <c r="X14" s="18">
        <f>IF(W14="No Bid","",IF(W14&lt;&gt;0,W14+'Basic Price Adjustment'!$E36,""))</f>
        <v>86.17</v>
      </c>
      <c r="Y14" s="115">
        <v>87</v>
      </c>
      <c r="Z14" s="18">
        <f>IF(Y14="No Bid","",IF(Y14&lt;&gt;0,Y14+'Basic Price Adjustment'!$E36,""))</f>
        <v>86.17</v>
      </c>
      <c r="AA14" s="115">
        <v>88</v>
      </c>
      <c r="AB14" s="18">
        <f>IF(AA14="No Bid","",IF(AA14&lt;&gt;0,AA14+'Basic Price Adjustment'!$E36,""))</f>
        <v>87.17</v>
      </c>
      <c r="AC14" s="115">
        <v>90</v>
      </c>
      <c r="AD14" s="18">
        <f>IF(AC14="No Bid","",IF(AC14&lt;&gt;0,AC14+'Basic Price Adjustment'!$E36,""))</f>
        <v>89.17</v>
      </c>
    </row>
    <row r="15" spans="1:30" s="2" customFormat="1" ht="20.100000000000001" customHeight="1" x14ac:dyDescent="0.2">
      <c r="A15" s="36">
        <v>5</v>
      </c>
      <c r="B15" s="36" t="s">
        <v>9</v>
      </c>
      <c r="C15" s="115">
        <v>78.59</v>
      </c>
      <c r="D15" s="18">
        <f>IF(C15="No Bid","",IF(C15&lt;&gt;0,C15+'Basic Price Adjustment'!$E37,""))</f>
        <v>77.740000000000009</v>
      </c>
      <c r="E15" s="115">
        <v>86</v>
      </c>
      <c r="F15" s="18">
        <f>IF(E15="No Bid","",IF(E15&lt;&gt;0,E15+'Basic Price Adjustment'!$E37,""))</f>
        <v>85.15</v>
      </c>
      <c r="G15" s="115">
        <v>73.61</v>
      </c>
      <c r="H15" s="18">
        <f>IF(G15="No Bid","",IF(G15&lt;&gt;0,G15+'Basic Price Adjustment'!$E37,""))</f>
        <v>72.760000000000005</v>
      </c>
      <c r="I15" s="115">
        <v>67</v>
      </c>
      <c r="J15" s="18">
        <f>IF(I15="No Bid","",IF(I15&lt;&gt;0,I15+'Basic Price Adjustment'!$E37,""))</f>
        <v>66.150000000000006</v>
      </c>
      <c r="K15" s="115">
        <v>69.510000000000005</v>
      </c>
      <c r="L15" s="18">
        <f>IF(K15="No Bid","",IF(K15&lt;&gt;0,K15+'Basic Price Adjustment'!$E37,""))</f>
        <v>68.660000000000011</v>
      </c>
      <c r="M15" s="115">
        <v>73.41</v>
      </c>
      <c r="N15" s="18">
        <f>IF(M15="No Bid","",IF(M15&lt;&gt;0,M15+'Basic Price Adjustment'!$E37,""))</f>
        <v>72.56</v>
      </c>
      <c r="O15" s="115">
        <v>73.41</v>
      </c>
      <c r="P15" s="18">
        <f>IF(O15="No Bid","",IF(O15&lt;&gt;0,O15+'Basic Price Adjustment'!$E37,""))</f>
        <v>72.56</v>
      </c>
      <c r="Q15" s="120">
        <v>85</v>
      </c>
      <c r="R15" s="18">
        <f>IF(Q15="No Bid","",IF(Q15&lt;&gt;0,Q15+'Basic Price Adjustment'!$E37,""))</f>
        <v>84.15</v>
      </c>
      <c r="S15" s="115">
        <v>76</v>
      </c>
      <c r="T15" s="18">
        <f>IF(S15="No Bid","",IF(S15&lt;&gt;0,S15+'Basic Price Adjustment'!$E37,""))</f>
        <v>75.150000000000006</v>
      </c>
      <c r="U15" s="38">
        <v>69</v>
      </c>
      <c r="V15" s="18">
        <f>IF(U15="No Bid","",IF(U15&lt;&gt;0,U15+'Basic Price Adjustment'!$E37,""))</f>
        <v>68.150000000000006</v>
      </c>
      <c r="W15" s="115">
        <v>89</v>
      </c>
      <c r="X15" s="18">
        <f>IF(W15="No Bid","",IF(W15&lt;&gt;0,W15+'Basic Price Adjustment'!$E37,""))</f>
        <v>88.15</v>
      </c>
      <c r="Y15" s="115">
        <v>89</v>
      </c>
      <c r="Z15" s="18">
        <f>IF(Y15="No Bid","",IF(Y15&lt;&gt;0,Y15+'Basic Price Adjustment'!$E37,""))</f>
        <v>88.15</v>
      </c>
      <c r="AA15" s="115">
        <v>90</v>
      </c>
      <c r="AB15" s="18">
        <f>IF(AA15="No Bid","",IF(AA15&lt;&gt;0,AA15+'Basic Price Adjustment'!$E37,""))</f>
        <v>89.15</v>
      </c>
      <c r="AC15" s="115">
        <v>92</v>
      </c>
      <c r="AD15" s="18">
        <f>IF(AC15="No Bid","",IF(AC15&lt;&gt;0,AC15+'Basic Price Adjustment'!$E37,""))</f>
        <v>91.15</v>
      </c>
    </row>
    <row r="16" spans="1:30" s="2" customFormat="1" ht="20.100000000000001" customHeight="1" x14ac:dyDescent="0.2">
      <c r="A16" s="31">
        <v>6</v>
      </c>
      <c r="B16" s="31" t="s">
        <v>10</v>
      </c>
      <c r="C16" s="115">
        <v>85.91</v>
      </c>
      <c r="D16" s="18">
        <f>IF(C16="No Bid","",IF(C16&lt;&gt;0,C16+'Basic Price Adjustment'!$E38,""))</f>
        <v>85.07</v>
      </c>
      <c r="E16" s="115">
        <v>99.5</v>
      </c>
      <c r="F16" s="18">
        <f>IF(E16="No Bid","",IF(E16&lt;&gt;0,E16+'Basic Price Adjustment'!$E38,""))</f>
        <v>98.66</v>
      </c>
      <c r="G16" s="115"/>
      <c r="H16" s="18" t="str">
        <f>IF(G16="No Bid","",IF(G16&lt;&gt;0,G16+'Basic Price Adjustment'!$E38,""))</f>
        <v/>
      </c>
      <c r="I16" s="115">
        <v>74.3</v>
      </c>
      <c r="J16" s="18">
        <f>IF(I16="No Bid","",IF(I16&lt;&gt;0,I16+'Basic Price Adjustment'!$E38,""))</f>
        <v>73.459999999999994</v>
      </c>
      <c r="K16" s="115">
        <v>72.37</v>
      </c>
      <c r="L16" s="18">
        <f>IF(K16="No Bid","",IF(K16&lt;&gt;0,K16+'Basic Price Adjustment'!$E38,""))</f>
        <v>71.53</v>
      </c>
      <c r="M16" s="115">
        <v>77.09</v>
      </c>
      <c r="N16" s="18">
        <f>IF(M16="No Bid","",IF(M16&lt;&gt;0,M16+'Basic Price Adjustment'!$E38,""))</f>
        <v>76.25</v>
      </c>
      <c r="O16" s="115">
        <v>77.09</v>
      </c>
      <c r="P16" s="18">
        <f>IF(O16="No Bid","",IF(O16&lt;&gt;0,O16+'Basic Price Adjustment'!$E38,""))</f>
        <v>76.25</v>
      </c>
      <c r="Q16" s="115">
        <v>96</v>
      </c>
      <c r="R16" s="18">
        <f>IF(Q16="No Bid","",IF(Q16&lt;&gt;0,Q16+'Basic Price Adjustment'!$E38,""))</f>
        <v>95.16</v>
      </c>
      <c r="S16" s="115">
        <v>91</v>
      </c>
      <c r="T16" s="18">
        <f>IF(S16="No Bid","",IF(S16&lt;&gt;0,S16+'Basic Price Adjustment'!$E38,""))</f>
        <v>90.16</v>
      </c>
      <c r="U16" s="32">
        <v>83</v>
      </c>
      <c r="V16" s="18">
        <f>IF(U16="No Bid","",IF(U16&lt;&gt;0,U16+'Basic Price Adjustment'!$E38,""))</f>
        <v>82.16</v>
      </c>
      <c r="W16" s="115"/>
      <c r="X16" s="18" t="str">
        <f>IF(W16="No Bid","",IF(W16&lt;&gt;0,W16+'Basic Price Adjustment'!$E38,""))</f>
        <v/>
      </c>
      <c r="Y16" s="115"/>
      <c r="Z16" s="18" t="str">
        <f>IF(Y16="No Bid","",IF(Y16&lt;&gt;0,Y16+'Basic Price Adjustment'!$E38,""))</f>
        <v/>
      </c>
      <c r="AA16" s="115"/>
      <c r="AB16" s="18" t="str">
        <f>IF(AA16="No Bid","",IF(AA16&lt;&gt;0,AA16+'Basic Price Adjustment'!$E38,""))</f>
        <v/>
      </c>
      <c r="AC16" s="115"/>
      <c r="AD16" s="18" t="str">
        <f>IF(AC16="No Bid","",IF(AC16&lt;&gt;0,AC16+'Basic Price Adjustment'!$E38,""))</f>
        <v/>
      </c>
    </row>
    <row r="17" spans="1:30" s="2" customFormat="1" ht="20.100000000000001" customHeight="1" x14ac:dyDescent="0.2">
      <c r="A17" s="36">
        <v>7</v>
      </c>
      <c r="B17" s="36" t="s">
        <v>11</v>
      </c>
      <c r="C17" s="115">
        <v>79.19</v>
      </c>
      <c r="D17" s="18">
        <f>IF(C17="No Bid","",IF(C17&lt;&gt;0,C17+'Basic Price Adjustment'!$E39,""))</f>
        <v>78.39</v>
      </c>
      <c r="E17" s="115">
        <v>86</v>
      </c>
      <c r="F17" s="18">
        <f>IF(E17="No Bid","",IF(E17&lt;&gt;0,E17+'Basic Price Adjustment'!$E39,""))</f>
        <v>85.2</v>
      </c>
      <c r="G17" s="115"/>
      <c r="H17" s="18" t="str">
        <f>IF(G17="No Bid","",IF(G17&lt;&gt;0,G17+'Basic Price Adjustment'!$E39,""))</f>
        <v/>
      </c>
      <c r="I17" s="115">
        <v>72</v>
      </c>
      <c r="J17" s="18">
        <f>IF(I17="No Bid","",IF(I17&lt;&gt;0,I17+'Basic Price Adjustment'!$E39,""))</f>
        <v>71.2</v>
      </c>
      <c r="K17" s="115">
        <v>68.45</v>
      </c>
      <c r="L17" s="18">
        <f>IF(K17="No Bid","",IF(K17&lt;&gt;0,K17+'Basic Price Adjustment'!$E39,""))</f>
        <v>67.650000000000006</v>
      </c>
      <c r="M17" s="115">
        <v>73.2</v>
      </c>
      <c r="N17" s="18">
        <f>IF(M17="No Bid","",IF(M17&lt;&gt;0,M17+'Basic Price Adjustment'!$E39,""))</f>
        <v>72.400000000000006</v>
      </c>
      <c r="O17" s="115">
        <v>73.33</v>
      </c>
      <c r="P17" s="18">
        <f>IF(O17="No Bid","",IF(O17&lt;&gt;0,O17+'Basic Price Adjustment'!$E39,""))</f>
        <v>72.53</v>
      </c>
      <c r="Q17" s="120">
        <v>86</v>
      </c>
      <c r="R17" s="18">
        <f>IF(Q17="No Bid","",IF(Q17&lt;&gt;0,Q17+'Basic Price Adjustment'!$E39,""))</f>
        <v>85.2</v>
      </c>
      <c r="S17" s="115">
        <v>78</v>
      </c>
      <c r="T17" s="18">
        <f>IF(S17="No Bid","",IF(S17&lt;&gt;0,S17+'Basic Price Adjustment'!$E39,""))</f>
        <v>77.2</v>
      </c>
      <c r="U17" s="38">
        <v>72</v>
      </c>
      <c r="V17" s="18">
        <f>IF(U17="No Bid","",IF(U17&lt;&gt;0,U17+'Basic Price Adjustment'!$E39,""))</f>
        <v>71.2</v>
      </c>
      <c r="W17" s="115">
        <v>90.5</v>
      </c>
      <c r="X17" s="18">
        <f>IF(W17="No Bid","",IF(W17&lt;&gt;0,W17+'Basic Price Adjustment'!$E39,""))</f>
        <v>89.7</v>
      </c>
      <c r="Y17" s="115">
        <v>90.5</v>
      </c>
      <c r="Z17" s="18">
        <f>IF(Y17="No Bid","",IF(Y17&lt;&gt;0,Y17+'Basic Price Adjustment'!$E39,""))</f>
        <v>89.7</v>
      </c>
      <c r="AA17" s="115"/>
      <c r="AB17" s="18" t="str">
        <f>IF(AA17="No Bid","",IF(AA17&lt;&gt;0,AA17+'Basic Price Adjustment'!$E39,""))</f>
        <v/>
      </c>
      <c r="AC17" s="115"/>
      <c r="AD17" s="18" t="str">
        <f>IF(AC17="No Bid","",IF(AC17&lt;&gt;0,AC17+'Basic Price Adjustment'!$E39,""))</f>
        <v/>
      </c>
    </row>
    <row r="18" spans="1:30" s="2" customFormat="1" ht="20.100000000000001" customHeight="1" x14ac:dyDescent="0.2">
      <c r="A18" s="31">
        <v>8</v>
      </c>
      <c r="B18" s="31" t="s">
        <v>12</v>
      </c>
      <c r="C18" s="115">
        <v>85.39</v>
      </c>
      <c r="D18" s="18">
        <f>IF(C18="No Bid","",IF(C18&lt;&gt;0,C18+'Basic Price Adjustment'!$E40,""))</f>
        <v>84.44</v>
      </c>
      <c r="E18" s="115">
        <v>89</v>
      </c>
      <c r="F18" s="18">
        <f>IF(E18="No Bid","",IF(E18&lt;&gt;0,E18+'Basic Price Adjustment'!$E40,""))</f>
        <v>88.05</v>
      </c>
      <c r="G18" s="115">
        <v>76.180000000000007</v>
      </c>
      <c r="H18" s="18">
        <f>IF(G18="No Bid","",IF(G18&lt;&gt;0,G18+'Basic Price Adjustment'!$E40,""))</f>
        <v>75.23</v>
      </c>
      <c r="I18" s="115">
        <v>74.900000000000006</v>
      </c>
      <c r="J18" s="18">
        <f>IF(I18="No Bid","",IF(I18&lt;&gt;0,I18+'Basic Price Adjustment'!$E40,""))</f>
        <v>73.95</v>
      </c>
      <c r="K18" s="115">
        <v>77.23</v>
      </c>
      <c r="L18" s="18">
        <f>IF(K18="No Bid","",IF(K18&lt;&gt;0,K18+'Basic Price Adjustment'!$E40,""))</f>
        <v>76.28</v>
      </c>
      <c r="M18" s="115">
        <v>78.08</v>
      </c>
      <c r="N18" s="18">
        <f>IF(M18="No Bid","",IF(M18&lt;&gt;0,M18+'Basic Price Adjustment'!$E40,""))</f>
        <v>77.13</v>
      </c>
      <c r="O18" s="115">
        <v>78.08</v>
      </c>
      <c r="P18" s="18">
        <f>IF(O18="No Bid","",IF(O18&lt;&gt;0,O18+'Basic Price Adjustment'!$E40,""))</f>
        <v>77.13</v>
      </c>
      <c r="Q18" s="115">
        <v>90</v>
      </c>
      <c r="R18" s="18">
        <f>IF(Q18="No Bid","",IF(Q18&lt;&gt;0,Q18+'Basic Price Adjustment'!$E40,""))</f>
        <v>89.05</v>
      </c>
      <c r="S18" s="115">
        <v>79.5</v>
      </c>
      <c r="T18" s="18">
        <f>IF(S18="No Bid","",IF(S18&lt;&gt;0,S18+'Basic Price Adjustment'!$E40,""))</f>
        <v>78.55</v>
      </c>
      <c r="U18" s="32">
        <v>77</v>
      </c>
      <c r="V18" s="18">
        <f>IF(U18="No Bid","",IF(U18&lt;&gt;0,U18+'Basic Price Adjustment'!$E40,""))</f>
        <v>76.05</v>
      </c>
      <c r="W18" s="115">
        <v>94.5</v>
      </c>
      <c r="X18" s="18">
        <f>IF(W18="No Bid","",IF(W18&lt;&gt;0,W18+'Basic Price Adjustment'!$E40,""))</f>
        <v>93.55</v>
      </c>
      <c r="Y18" s="115">
        <v>94.5</v>
      </c>
      <c r="Z18" s="18">
        <f>IF(Y18="No Bid","",IF(Y18&lt;&gt;0,Y18+'Basic Price Adjustment'!$E40,""))</f>
        <v>93.55</v>
      </c>
      <c r="AA18" s="115">
        <v>98</v>
      </c>
      <c r="AB18" s="18">
        <f>IF(AA18="No Bid","",IF(AA18&lt;&gt;0,AA18+'Basic Price Adjustment'!$E40,""))</f>
        <v>97.05</v>
      </c>
      <c r="AC18" s="115">
        <v>95.5</v>
      </c>
      <c r="AD18" s="18">
        <f>IF(AC18="No Bid","",IF(AC18&lt;&gt;0,AC18+'Basic Price Adjustment'!$E40,""))</f>
        <v>94.55</v>
      </c>
    </row>
    <row r="19" spans="1:30" s="2" customFormat="1" ht="20.100000000000001" customHeight="1" x14ac:dyDescent="0.2">
      <c r="A19" s="36">
        <v>9</v>
      </c>
      <c r="B19" s="36" t="s">
        <v>13</v>
      </c>
      <c r="C19" s="115">
        <v>89.89</v>
      </c>
      <c r="D19" s="18">
        <f>IF(C19="No Bid","",IF(C19&lt;&gt;0,C19+'Basic Price Adjustment'!$E41,""))</f>
        <v>88.95</v>
      </c>
      <c r="E19" s="115">
        <v>99.5</v>
      </c>
      <c r="F19" s="18">
        <f>IF(E19="No Bid","",IF(E19&lt;&gt;0,E19+'Basic Price Adjustment'!$E41,""))</f>
        <v>98.56</v>
      </c>
      <c r="G19" s="115"/>
      <c r="H19" s="18" t="str">
        <f>IF(G19="No Bid","",IF(G19&lt;&gt;0,G19+'Basic Price Adjustment'!$E41,""))</f>
        <v/>
      </c>
      <c r="I19" s="115">
        <v>80.400000000000006</v>
      </c>
      <c r="J19" s="18">
        <f>IF(I19="No Bid","",IF(I19&lt;&gt;0,I19+'Basic Price Adjustment'!$E41,""))</f>
        <v>79.460000000000008</v>
      </c>
      <c r="K19" s="115">
        <v>77.97</v>
      </c>
      <c r="L19" s="18">
        <f>IF(K19="No Bid","",IF(K19&lt;&gt;0,K19+'Basic Price Adjustment'!$E41,""))</f>
        <v>77.03</v>
      </c>
      <c r="M19" s="115">
        <v>82.92</v>
      </c>
      <c r="N19" s="18">
        <f>IF(M19="No Bid","",IF(M19&lt;&gt;0,M19+'Basic Price Adjustment'!$E41,""))</f>
        <v>81.98</v>
      </c>
      <c r="O19" s="115">
        <v>82.92</v>
      </c>
      <c r="P19" s="18">
        <f>IF(O19="No Bid","",IF(O19&lt;&gt;0,O19+'Basic Price Adjustment'!$E41,""))</f>
        <v>81.98</v>
      </c>
      <c r="Q19" s="120">
        <v>100</v>
      </c>
      <c r="R19" s="18">
        <f>IF(Q19="No Bid","",IF(Q19&lt;&gt;0,Q19+'Basic Price Adjustment'!$E41,""))</f>
        <v>99.06</v>
      </c>
      <c r="S19" s="115">
        <v>81.5</v>
      </c>
      <c r="T19" s="18">
        <f>IF(S19="No Bid","",IF(S19&lt;&gt;0,S19+'Basic Price Adjustment'!$E41,""))</f>
        <v>80.56</v>
      </c>
      <c r="U19" s="38">
        <v>79</v>
      </c>
      <c r="V19" s="18">
        <f>IF(U19="No Bid","",IF(U19&lt;&gt;0,U19+'Basic Price Adjustment'!$E41,""))</f>
        <v>78.06</v>
      </c>
      <c r="W19" s="115">
        <v>106.5</v>
      </c>
      <c r="X19" s="18">
        <f>IF(W19="No Bid","",IF(W19&lt;&gt;0,W19+'Basic Price Adjustment'!$E41,""))</f>
        <v>105.56</v>
      </c>
      <c r="Y19" s="115">
        <v>106.5</v>
      </c>
      <c r="Z19" s="18">
        <f>IF(Y19="No Bid","",IF(Y19&lt;&gt;0,Y19+'Basic Price Adjustment'!$E41,""))</f>
        <v>105.56</v>
      </c>
      <c r="AA19" s="115"/>
      <c r="AB19" s="18" t="str">
        <f>IF(AA19="No Bid","",IF(AA19&lt;&gt;0,AA19+'Basic Price Adjustment'!$E41,""))</f>
        <v/>
      </c>
      <c r="AC19" s="115"/>
      <c r="AD19" s="18" t="str">
        <f>IF(AC19="No Bid","",IF(AC19&lt;&gt;0,AC19+'Basic Price Adjustment'!$E41,""))</f>
        <v/>
      </c>
    </row>
    <row r="20" spans="1:30" s="2" customFormat="1" ht="20.100000000000001" customHeight="1" x14ac:dyDescent="0.2">
      <c r="A20" s="31">
        <v>10</v>
      </c>
      <c r="B20" s="31" t="s">
        <v>14</v>
      </c>
      <c r="C20" s="115">
        <v>85.39</v>
      </c>
      <c r="D20" s="18">
        <f>IF(C20="No Bid","",IF(C20&lt;&gt;0,C20+'Basic Price Adjustment'!$E42,""))</f>
        <v>84.45</v>
      </c>
      <c r="E20" s="115">
        <v>88.25</v>
      </c>
      <c r="F20" s="18">
        <f>IF(E20="No Bid","",IF(E20&lt;&gt;0,E20+'Basic Price Adjustment'!$E42,""))</f>
        <v>87.31</v>
      </c>
      <c r="G20" s="115">
        <v>75.92</v>
      </c>
      <c r="H20" s="18">
        <f>IF(G20="No Bid","",IF(G20&lt;&gt;0,G20+'Basic Price Adjustment'!$E42,""))</f>
        <v>74.98</v>
      </c>
      <c r="I20" s="115">
        <v>74.900000000000006</v>
      </c>
      <c r="J20" s="18">
        <f>IF(I20="No Bid","",IF(I20&lt;&gt;0,I20+'Basic Price Adjustment'!$E42,""))</f>
        <v>73.960000000000008</v>
      </c>
      <c r="K20" s="115">
        <v>75.37</v>
      </c>
      <c r="L20" s="18">
        <f>IF(K20="No Bid","",IF(K20&lt;&gt;0,K20+'Basic Price Adjustment'!$E42,""))</f>
        <v>74.430000000000007</v>
      </c>
      <c r="M20" s="115">
        <v>78.08</v>
      </c>
      <c r="N20" s="18">
        <f>IF(M20="No Bid","",IF(M20&lt;&gt;0,M20+'Basic Price Adjustment'!$E42,""))</f>
        <v>77.14</v>
      </c>
      <c r="O20" s="115">
        <v>78.08</v>
      </c>
      <c r="P20" s="18">
        <f>IF(O20="No Bid","",IF(O20&lt;&gt;0,O20+'Basic Price Adjustment'!$E42,""))</f>
        <v>77.14</v>
      </c>
      <c r="Q20" s="115">
        <v>90</v>
      </c>
      <c r="R20" s="18">
        <f>IF(Q20="No Bid","",IF(Q20&lt;&gt;0,Q20+'Basic Price Adjustment'!$E42,""))</f>
        <v>89.06</v>
      </c>
      <c r="S20" s="115">
        <v>79.5</v>
      </c>
      <c r="T20" s="18">
        <f>IF(S20="No Bid","",IF(S20&lt;&gt;0,S20+'Basic Price Adjustment'!$E42,""))</f>
        <v>78.56</v>
      </c>
      <c r="U20" s="32">
        <v>77</v>
      </c>
      <c r="V20" s="18">
        <f>IF(U20="No Bid","",IF(U20&lt;&gt;0,U20+'Basic Price Adjustment'!$E42,""))</f>
        <v>76.06</v>
      </c>
      <c r="W20" s="115">
        <v>94.5</v>
      </c>
      <c r="X20" s="18">
        <f>IF(W20="No Bid","",IF(W20&lt;&gt;0,W20+'Basic Price Adjustment'!$E42,""))</f>
        <v>93.56</v>
      </c>
      <c r="Y20" s="115">
        <v>94.5</v>
      </c>
      <c r="Z20" s="18">
        <f>IF(Y20="No Bid","",IF(Y20&lt;&gt;0,Y20+'Basic Price Adjustment'!$E42,""))</f>
        <v>93.56</v>
      </c>
      <c r="AA20" s="115">
        <v>98</v>
      </c>
      <c r="AB20" s="18">
        <f>IF(AA20="No Bid","",IF(AA20&lt;&gt;0,AA20+'Basic Price Adjustment'!$E42,""))</f>
        <v>97.06</v>
      </c>
      <c r="AC20" s="115">
        <v>95.5</v>
      </c>
      <c r="AD20" s="18">
        <f>IF(AC20="No Bid","",IF(AC20&lt;&gt;0,AC20+'Basic Price Adjustment'!$E42,""))</f>
        <v>94.56</v>
      </c>
    </row>
    <row r="21" spans="1:30" s="2" customFormat="1" ht="20.100000000000001" customHeight="1" x14ac:dyDescent="0.2">
      <c r="A21" s="36">
        <v>11</v>
      </c>
      <c r="B21" s="36" t="s">
        <v>15</v>
      </c>
      <c r="C21" s="115">
        <v>89.25</v>
      </c>
      <c r="D21" s="18">
        <f>IF(C21="No Bid","",IF(C21&lt;&gt;0,C21+'Basic Price Adjustment'!$E43,""))</f>
        <v>88.32</v>
      </c>
      <c r="E21" s="115">
        <v>98.5</v>
      </c>
      <c r="F21" s="18">
        <f>IF(E21="No Bid","",IF(E21&lt;&gt;0,E21+'Basic Price Adjustment'!$E43,""))</f>
        <v>97.57</v>
      </c>
      <c r="G21" s="115">
        <v>84.55</v>
      </c>
      <c r="H21" s="18">
        <f>IF(G21="No Bid","",IF(G21&lt;&gt;0,G21+'Basic Price Adjustment'!$E43,""))</f>
        <v>83.61999999999999</v>
      </c>
      <c r="I21" s="115">
        <v>78.2</v>
      </c>
      <c r="J21" s="18">
        <f>IF(I21="No Bid","",IF(I21&lt;&gt;0,I21+'Basic Price Adjustment'!$E43,""))</f>
        <v>77.27</v>
      </c>
      <c r="K21" s="115">
        <v>77.97</v>
      </c>
      <c r="L21" s="18">
        <f>IF(K21="No Bid","",IF(K21&lt;&gt;0,K21+'Basic Price Adjustment'!$E43,""))</f>
        <v>77.039999999999992</v>
      </c>
      <c r="M21" s="115">
        <v>83.06</v>
      </c>
      <c r="N21" s="18">
        <f>IF(M21="No Bid","",IF(M21&lt;&gt;0,M21+'Basic Price Adjustment'!$E43,""))</f>
        <v>82.13</v>
      </c>
      <c r="O21" s="115">
        <v>83.06</v>
      </c>
      <c r="P21" s="18">
        <f>IF(O21="No Bid","",IF(O21&lt;&gt;0,O21+'Basic Price Adjustment'!$E43,""))</f>
        <v>82.13</v>
      </c>
      <c r="Q21" s="120">
        <v>95</v>
      </c>
      <c r="R21" s="18">
        <f>IF(Q21="No Bid","",IF(Q21&lt;&gt;0,Q21+'Basic Price Adjustment'!$E43,""))</f>
        <v>94.07</v>
      </c>
      <c r="S21" s="115">
        <v>99</v>
      </c>
      <c r="T21" s="18">
        <f>IF(S21="No Bid","",IF(S21&lt;&gt;0,S21+'Basic Price Adjustment'!$E43,""))</f>
        <v>98.07</v>
      </c>
      <c r="U21" s="38">
        <v>95.5</v>
      </c>
      <c r="V21" s="18">
        <f>IF(U21="No Bid","",IF(U21&lt;&gt;0,U21+'Basic Price Adjustment'!$E43,""))</f>
        <v>94.57</v>
      </c>
      <c r="W21" s="115">
        <v>103.5</v>
      </c>
      <c r="X21" s="18">
        <f>IF(W21="No Bid","",IF(W21&lt;&gt;0,W21+'Basic Price Adjustment'!$E43,""))</f>
        <v>102.57</v>
      </c>
      <c r="Y21" s="115">
        <v>103.5</v>
      </c>
      <c r="Z21" s="18">
        <f>IF(Y21="No Bid","",IF(Y21&lt;&gt;0,Y21+'Basic Price Adjustment'!$E43,""))</f>
        <v>102.57</v>
      </c>
      <c r="AA21" s="115"/>
      <c r="AB21" s="18" t="str">
        <f>IF(AA21="No Bid","",IF(AA21&lt;&gt;0,AA21+'Basic Price Adjustment'!$E43,""))</f>
        <v/>
      </c>
      <c r="AC21" s="115"/>
      <c r="AD21" s="18" t="str">
        <f>IF(AC21="No Bid","",IF(AC21&lt;&gt;0,AC21+'Basic Price Adjustment'!$E43,""))</f>
        <v/>
      </c>
    </row>
    <row r="22" spans="1:30" s="2" customFormat="1" ht="20.100000000000001" customHeight="1" x14ac:dyDescent="0.2">
      <c r="A22" s="31">
        <v>12</v>
      </c>
      <c r="B22" s="31" t="s">
        <v>16</v>
      </c>
      <c r="C22" s="115">
        <v>110</v>
      </c>
      <c r="D22" s="18">
        <f>IF(C22="No Bid","",IF(C22&lt;&gt;0,C22+'Basic Price Adjustment'!$E44,""))</f>
        <v>108.91</v>
      </c>
      <c r="E22" s="115">
        <v>100.75</v>
      </c>
      <c r="F22" s="18">
        <f>IF(E22="No Bid","",IF(E22&lt;&gt;0,E22+'Basic Price Adjustment'!$E44,""))</f>
        <v>99.66</v>
      </c>
      <c r="G22" s="115"/>
      <c r="H22" s="18" t="str">
        <f>IF(G22="No Bid","",IF(G22&lt;&gt;0,G22+'Basic Price Adjustment'!$E44,""))</f>
        <v/>
      </c>
      <c r="I22" s="115">
        <v>93.5</v>
      </c>
      <c r="J22" s="18">
        <f>IF(I22="No Bid","",IF(I22&lt;&gt;0,I22+'Basic Price Adjustment'!$E44,""))</f>
        <v>92.41</v>
      </c>
      <c r="K22" s="115">
        <v>86</v>
      </c>
      <c r="L22" s="18">
        <f>IF(K22="No Bid","",IF(K22&lt;&gt;0,K22+'Basic Price Adjustment'!$E44,""))</f>
        <v>84.91</v>
      </c>
      <c r="M22" s="115">
        <v>97.95</v>
      </c>
      <c r="N22" s="18">
        <f>IF(M22="No Bid","",IF(M22&lt;&gt;0,M22+'Basic Price Adjustment'!$E44,""))</f>
        <v>96.86</v>
      </c>
      <c r="O22" s="115">
        <v>104.95</v>
      </c>
      <c r="P22" s="18">
        <f>IF(O22="No Bid","",IF(O22&lt;&gt;0,O22+'Basic Price Adjustment'!$E44,""))</f>
        <v>103.86</v>
      </c>
      <c r="Q22" s="115"/>
      <c r="R22" s="18" t="str">
        <f>IF(Q22="No Bid","",IF(Q22&lt;&gt;0,Q22+'Basic Price Adjustment'!$E44,""))</f>
        <v/>
      </c>
      <c r="S22" s="115">
        <v>111</v>
      </c>
      <c r="T22" s="18">
        <f>IF(S22="No Bid","",IF(S22&lt;&gt;0,S22+'Basic Price Adjustment'!$E44,""))</f>
        <v>109.91</v>
      </c>
      <c r="U22" s="32">
        <v>100.5</v>
      </c>
      <c r="V22" s="18">
        <f>IF(U22="No Bid","",IF(U22&lt;&gt;0,U22+'Basic Price Adjustment'!$E44,""))</f>
        <v>99.41</v>
      </c>
      <c r="W22" s="115"/>
      <c r="X22" s="18" t="str">
        <f>IF(W22="No Bid","",IF(W22&lt;&gt;0,W22+'Basic Price Adjustment'!$E44,""))</f>
        <v/>
      </c>
      <c r="Y22" s="115"/>
      <c r="Z22" s="18" t="str">
        <f>IF(Y22="No Bid","",IF(Y22&lt;&gt;0,Y22+'Basic Price Adjustment'!$E44,""))</f>
        <v/>
      </c>
      <c r="AA22" s="115"/>
      <c r="AB22" s="18" t="str">
        <f>IF(AA22="No Bid","",IF(AA22&lt;&gt;0,AA22+'Basic Price Adjustment'!$E44,""))</f>
        <v/>
      </c>
      <c r="AC22" s="115"/>
      <c r="AD22" s="18" t="str">
        <f>IF(AC22="No Bid","",IF(AC22&lt;&gt;0,AC22+'Basic Price Adjustment'!$E44,""))</f>
        <v/>
      </c>
    </row>
    <row r="23" spans="1:30" s="2" customFormat="1" ht="20.100000000000001" customHeight="1" x14ac:dyDescent="0.2">
      <c r="A23" s="36">
        <v>13</v>
      </c>
      <c r="B23" s="36" t="s">
        <v>17</v>
      </c>
      <c r="C23" s="115">
        <v>110</v>
      </c>
      <c r="D23" s="18">
        <f>IF(C23="No Bid","",IF(C23&lt;&gt;0,C23+'Basic Price Adjustment'!$E45,""))</f>
        <v>108.95</v>
      </c>
      <c r="E23" s="115">
        <v>100.75</v>
      </c>
      <c r="F23" s="18">
        <f>IF(E23="No Bid","",IF(E23&lt;&gt;0,E23+'Basic Price Adjustment'!$E45,""))</f>
        <v>99.7</v>
      </c>
      <c r="G23" s="115"/>
      <c r="H23" s="18" t="str">
        <f>IF(G23="No Bid","",IF(G23&lt;&gt;0,G23+'Basic Price Adjustment'!$E45,""))</f>
        <v/>
      </c>
      <c r="I23" s="115">
        <v>96</v>
      </c>
      <c r="J23" s="18">
        <f>IF(I23="No Bid","",IF(I23&lt;&gt;0,I23+'Basic Price Adjustment'!$E45,""))</f>
        <v>94.95</v>
      </c>
      <c r="K23" s="115">
        <v>87.6</v>
      </c>
      <c r="L23" s="18">
        <f>IF(K23="No Bid","",IF(K23&lt;&gt;0,K23+'Basic Price Adjustment'!$E45,""))</f>
        <v>86.55</v>
      </c>
      <c r="M23" s="115">
        <v>100.45</v>
      </c>
      <c r="N23" s="18">
        <f>IF(M23="No Bid","",IF(M23&lt;&gt;0,M23+'Basic Price Adjustment'!$E45,""))</f>
        <v>99.4</v>
      </c>
      <c r="O23" s="115">
        <v>107.59</v>
      </c>
      <c r="P23" s="18">
        <f>IF(O23="No Bid","",IF(O23&lt;&gt;0,O23+'Basic Price Adjustment'!$E45,""))</f>
        <v>106.54</v>
      </c>
      <c r="Q23" s="120"/>
      <c r="R23" s="18" t="str">
        <f>IF(Q23="No Bid","",IF(Q23&lt;&gt;0,Q23+'Basic Price Adjustment'!$E45,""))</f>
        <v/>
      </c>
      <c r="S23" s="115">
        <v>123</v>
      </c>
      <c r="T23" s="18">
        <f>IF(S23="No Bid","",IF(S23&lt;&gt;0,S23+'Basic Price Adjustment'!$E45,""))</f>
        <v>121.95</v>
      </c>
      <c r="U23" s="38">
        <v>122</v>
      </c>
      <c r="V23" s="18">
        <f>IF(U23="No Bid","",IF(U23&lt;&gt;0,U23+'Basic Price Adjustment'!$E45,""))</f>
        <v>120.95</v>
      </c>
      <c r="W23" s="115"/>
      <c r="X23" s="18" t="str">
        <f>IF(W23="No Bid","",IF(W23&lt;&gt;0,W23+'Basic Price Adjustment'!$E45,""))</f>
        <v/>
      </c>
      <c r="Y23" s="115"/>
      <c r="Z23" s="18" t="str">
        <f>IF(Y23="No Bid","",IF(Y23&lt;&gt;0,Y23+'Basic Price Adjustment'!$E45,""))</f>
        <v/>
      </c>
      <c r="AA23" s="115"/>
      <c r="AB23" s="18" t="str">
        <f>IF(AA23="No Bid","",IF(AA23&lt;&gt;0,AA23+'Basic Price Adjustment'!$E45,""))</f>
        <v/>
      </c>
      <c r="AC23" s="115"/>
      <c r="AD23" s="18" t="str">
        <f>IF(AC23="No Bid","",IF(AC23&lt;&gt;0,AC23+'Basic Price Adjustment'!$E45,""))</f>
        <v/>
      </c>
    </row>
    <row r="24" spans="1:30" s="2" customFormat="1" ht="20.100000000000001" customHeight="1" x14ac:dyDescent="0.2">
      <c r="A24" s="31">
        <v>14</v>
      </c>
      <c r="B24" s="31" t="s">
        <v>18</v>
      </c>
      <c r="C24" s="115">
        <v>105</v>
      </c>
      <c r="D24" s="18">
        <f>IF(C24="No Bid","",IF(C24&lt;&gt;0,C24+'Basic Price Adjustment'!$E46,""))</f>
        <v>103.94</v>
      </c>
      <c r="E24" s="115">
        <v>100.75</v>
      </c>
      <c r="F24" s="18">
        <f>IF(E24="No Bid","",IF(E24&lt;&gt;0,E24+'Basic Price Adjustment'!$E46,""))</f>
        <v>99.69</v>
      </c>
      <c r="G24" s="115"/>
      <c r="H24" s="18" t="str">
        <f>IF(G24="No Bid","",IF(G24&lt;&gt;0,G24+'Basic Price Adjustment'!$E46,""))</f>
        <v/>
      </c>
      <c r="I24" s="115">
        <v>97</v>
      </c>
      <c r="J24" s="18">
        <f>IF(I24="No Bid","",IF(I24&lt;&gt;0,I24+'Basic Price Adjustment'!$E46,""))</f>
        <v>95.94</v>
      </c>
      <c r="K24" s="115">
        <v>87.63</v>
      </c>
      <c r="L24" s="18">
        <f>IF(K24="No Bid","",IF(K24&lt;&gt;0,K24+'Basic Price Adjustment'!$E46,""))</f>
        <v>86.57</v>
      </c>
      <c r="M24" s="115">
        <v>94.46</v>
      </c>
      <c r="N24" s="18">
        <f>IF(M24="No Bid","",IF(M24&lt;&gt;0,M24+'Basic Price Adjustment'!$E46,""))</f>
        <v>93.399999999999991</v>
      </c>
      <c r="O24" s="115">
        <v>103.17</v>
      </c>
      <c r="P24" s="18">
        <f>IF(O24="No Bid","",IF(O24&lt;&gt;0,O24+'Basic Price Adjustment'!$E46,""))</f>
        <v>102.11</v>
      </c>
      <c r="Q24" s="115">
        <v>98</v>
      </c>
      <c r="R24" s="18">
        <f>IF(Q24="No Bid","",IF(Q24&lt;&gt;0,Q24+'Basic Price Adjustment'!$E46,""))</f>
        <v>96.94</v>
      </c>
      <c r="S24" s="115">
        <v>109</v>
      </c>
      <c r="T24" s="18">
        <f>IF(S24="No Bid","",IF(S24&lt;&gt;0,S24+'Basic Price Adjustment'!$E46,""))</f>
        <v>107.94</v>
      </c>
      <c r="U24" s="32">
        <v>98.5</v>
      </c>
      <c r="V24" s="18">
        <f>IF(U24="No Bid","",IF(U24&lt;&gt;0,U24+'Basic Price Adjustment'!$E46,""))</f>
        <v>97.44</v>
      </c>
      <c r="W24" s="115">
        <v>112.5</v>
      </c>
      <c r="X24" s="18">
        <f>IF(W24="No Bid","",IF(W24&lt;&gt;0,W24+'Basic Price Adjustment'!$E46,""))</f>
        <v>111.44</v>
      </c>
      <c r="Y24" s="115">
        <v>112.5</v>
      </c>
      <c r="Z24" s="18">
        <f>IF(Y24="No Bid","",IF(Y24&lt;&gt;0,Y24+'Basic Price Adjustment'!$E46,""))</f>
        <v>111.44</v>
      </c>
      <c r="AA24" s="115"/>
      <c r="AB24" s="18" t="str">
        <f>IF(AA24="No Bid","",IF(AA24&lt;&gt;0,AA24+'Basic Price Adjustment'!$E46,""))</f>
        <v/>
      </c>
      <c r="AC24" s="115">
        <v>106</v>
      </c>
      <c r="AD24" s="18">
        <f>IF(AC24="No Bid","",IF(AC24&lt;&gt;0,AC24+'Basic Price Adjustment'!$E46,""))</f>
        <v>104.94</v>
      </c>
    </row>
    <row r="25" spans="1:30" s="2" customFormat="1" ht="20.100000000000001" customHeight="1" x14ac:dyDescent="0.2">
      <c r="A25" s="36">
        <v>15</v>
      </c>
      <c r="B25" s="36" t="s">
        <v>19</v>
      </c>
      <c r="C25" s="115">
        <v>110</v>
      </c>
      <c r="D25" s="18">
        <f>IF(C25="No Bid","",IF(C25&lt;&gt;0,C25+'Basic Price Adjustment'!$E47,""))</f>
        <v>108.92</v>
      </c>
      <c r="E25" s="115">
        <v>100.75</v>
      </c>
      <c r="F25" s="18">
        <f>IF(E25="No Bid","",IF(E25&lt;&gt;0,E25+'Basic Price Adjustment'!$E47,""))</f>
        <v>99.67</v>
      </c>
      <c r="G25" s="115"/>
      <c r="H25" s="18" t="str">
        <f>IF(G25="No Bid","",IF(G25&lt;&gt;0,G25+'Basic Price Adjustment'!$E47,""))</f>
        <v/>
      </c>
      <c r="I25" s="115">
        <v>107</v>
      </c>
      <c r="J25" s="18">
        <f>IF(I25="No Bid","",IF(I25&lt;&gt;0,I25+'Basic Price Adjustment'!$E47,""))</f>
        <v>105.92</v>
      </c>
      <c r="K25" s="115">
        <v>91.28</v>
      </c>
      <c r="L25" s="18">
        <f>IF(K25="No Bid","",IF(K25&lt;&gt;0,K25+'Basic Price Adjustment'!$E47,""))</f>
        <v>90.2</v>
      </c>
      <c r="M25" s="115">
        <v>97.68</v>
      </c>
      <c r="N25" s="18">
        <f>IF(M25="No Bid","",IF(M25&lt;&gt;0,M25+'Basic Price Adjustment'!$E47,""))</f>
        <v>96.600000000000009</v>
      </c>
      <c r="O25" s="115">
        <v>104.2</v>
      </c>
      <c r="P25" s="18">
        <f>IF(O25="No Bid","",IF(O25&lt;&gt;0,O25+'Basic Price Adjustment'!$E47,""))</f>
        <v>103.12</v>
      </c>
      <c r="Q25" s="120"/>
      <c r="R25" s="18" t="str">
        <f>IF(Q25="No Bid","",IF(Q25&lt;&gt;0,Q25+'Basic Price Adjustment'!$E47,""))</f>
        <v/>
      </c>
      <c r="S25" s="115">
        <v>120</v>
      </c>
      <c r="T25" s="18">
        <f>IF(S25="No Bid","",IF(S25&lt;&gt;0,S25+'Basic Price Adjustment'!$E47,""))</f>
        <v>118.92</v>
      </c>
      <c r="U25" s="38">
        <v>121</v>
      </c>
      <c r="V25" s="18">
        <f>IF(U25="No Bid","",IF(U25&lt;&gt;0,U25+'Basic Price Adjustment'!$E47,""))</f>
        <v>119.92</v>
      </c>
      <c r="W25" s="115"/>
      <c r="X25" s="18" t="str">
        <f>IF(W25="No Bid","",IF(W25&lt;&gt;0,W25+'Basic Price Adjustment'!$E47,""))</f>
        <v/>
      </c>
      <c r="Y25" s="115"/>
      <c r="Z25" s="18" t="str">
        <f>IF(Y25="No Bid","",IF(Y25&lt;&gt;0,Y25+'Basic Price Adjustment'!$E47,""))</f>
        <v/>
      </c>
      <c r="AA25" s="115"/>
      <c r="AB25" s="18" t="str">
        <f>IF(AA25="No Bid","",IF(AA25&lt;&gt;0,AA25+'Basic Price Adjustment'!$E47,""))</f>
        <v/>
      </c>
      <c r="AC25" s="115"/>
      <c r="AD25" s="18" t="str">
        <f>IF(AC25="No Bid","",IF(AC25&lt;&gt;0,AC25+'Basic Price Adjustment'!$E47,""))</f>
        <v/>
      </c>
    </row>
    <row r="26" spans="1:30" s="3" customFormat="1" ht="20.100000000000001" customHeight="1" x14ac:dyDescent="0.2">
      <c r="A26" s="31">
        <v>16</v>
      </c>
      <c r="B26" s="31" t="s">
        <v>158</v>
      </c>
      <c r="C26" s="115">
        <v>89.11</v>
      </c>
      <c r="D26" s="18">
        <f>IF(C26="No Bid","",IF(C26&lt;&gt;0,C26+'Basic Price Adjustment'!$E48,""))</f>
        <v>88.22</v>
      </c>
      <c r="E26" s="115">
        <v>91</v>
      </c>
      <c r="F26" s="18">
        <f>IF(E26="No Bid","",IF(E26&lt;&gt;0,E26+'Basic Price Adjustment'!$E48,""))</f>
        <v>90.11</v>
      </c>
      <c r="G26" s="115"/>
      <c r="H26" s="18" t="str">
        <f>IF(G26="No Bid","",IF(G26&lt;&gt;0,G26+'Basic Price Adjustment'!$E48,""))</f>
        <v/>
      </c>
      <c r="I26" s="115">
        <v>82.3</v>
      </c>
      <c r="J26" s="18">
        <f>IF(I26="No Bid","",IF(I26&lt;&gt;0,I26+'Basic Price Adjustment'!$E48,""))</f>
        <v>81.41</v>
      </c>
      <c r="K26" s="115">
        <v>77.510000000000005</v>
      </c>
      <c r="L26" s="18">
        <f>IF(K26="No Bid","",IF(K26&lt;&gt;0,K26+'Basic Price Adjustment'!$E48,""))</f>
        <v>76.62</v>
      </c>
      <c r="M26" s="115">
        <v>83.71</v>
      </c>
      <c r="N26" s="18">
        <f>IF(M26="No Bid","",IF(M26&lt;&gt;0,M26+'Basic Price Adjustment'!$E48,""))</f>
        <v>82.82</v>
      </c>
      <c r="O26" s="115">
        <v>87.08</v>
      </c>
      <c r="P26" s="18">
        <f>IF(O26="No Bid","",IF(O26&lt;&gt;0,O26+'Basic Price Adjustment'!$E48,""))</f>
        <v>86.19</v>
      </c>
      <c r="Q26" s="115">
        <v>92</v>
      </c>
      <c r="R26" s="18">
        <f>IF(Q26="No Bid","",IF(Q26&lt;&gt;0,Q26+'Basic Price Adjustment'!$E48,""))</f>
        <v>91.11</v>
      </c>
      <c r="S26" s="115">
        <v>79</v>
      </c>
      <c r="T26" s="18">
        <f>IF(S26="No Bid","",IF(S26&lt;&gt;0,S26+'Basic Price Adjustment'!$E48,""))</f>
        <v>78.11</v>
      </c>
      <c r="U26" s="32">
        <v>76.25</v>
      </c>
      <c r="V26" s="18">
        <f>IF(U26="No Bid","",IF(U26&lt;&gt;0,U26+'Basic Price Adjustment'!$E48,""))</f>
        <v>75.36</v>
      </c>
      <c r="W26" s="115">
        <v>102.5</v>
      </c>
      <c r="X26" s="18">
        <f>IF(W26="No Bid","",IF(W26&lt;&gt;0,W26+'Basic Price Adjustment'!$E48,""))</f>
        <v>101.61</v>
      </c>
      <c r="Y26" s="115">
        <v>102.5</v>
      </c>
      <c r="Z26" s="18">
        <f>IF(Y26="No Bid","",IF(Y26&lt;&gt;0,Y26+'Basic Price Adjustment'!$E48,""))</f>
        <v>101.61</v>
      </c>
      <c r="AA26" s="115"/>
      <c r="AB26" s="18" t="str">
        <f>IF(AA26="No Bid","",IF(AA26&lt;&gt;0,AA26+'Basic Price Adjustment'!$E48,""))</f>
        <v/>
      </c>
      <c r="AC26" s="115"/>
      <c r="AD26" s="18" t="str">
        <f>IF(AC26="No Bid","",IF(AC26&lt;&gt;0,AC26+'Basic Price Adjustment'!$E48,""))</f>
        <v/>
      </c>
    </row>
    <row r="27" spans="1:30" s="3" customFormat="1" ht="20.100000000000001" customHeight="1" x14ac:dyDescent="0.2">
      <c r="A27" s="36">
        <v>17</v>
      </c>
      <c r="B27" s="36" t="s">
        <v>159</v>
      </c>
      <c r="C27" s="115">
        <v>89.11</v>
      </c>
      <c r="D27" s="18">
        <f>IF(C27="No Bid","",IF(C27&lt;&gt;0,C27+'Basic Price Adjustment'!$E49,""))</f>
        <v>88.22</v>
      </c>
      <c r="E27" s="115">
        <v>101.5</v>
      </c>
      <c r="F27" s="18">
        <f>IF(E27="No Bid","",IF(E27&lt;&gt;0,E27+'Basic Price Adjustment'!$E49,""))</f>
        <v>100.61</v>
      </c>
      <c r="G27" s="115"/>
      <c r="H27" s="18" t="str">
        <f>IF(G27="No Bid","",IF(G27&lt;&gt;0,G27+'Basic Price Adjustment'!$E49,""))</f>
        <v/>
      </c>
      <c r="I27" s="115">
        <v>82.3</v>
      </c>
      <c r="J27" s="18">
        <f>IF(I27="No Bid","",IF(I27&lt;&gt;0,I27+'Basic Price Adjustment'!$E49,""))</f>
        <v>81.41</v>
      </c>
      <c r="K27" s="115">
        <v>80.84</v>
      </c>
      <c r="L27" s="18">
        <f>IF(K27="No Bid","",IF(K27&lt;&gt;0,K27+'Basic Price Adjustment'!$E49,""))</f>
        <v>79.95</v>
      </c>
      <c r="M27" s="115">
        <v>86.38</v>
      </c>
      <c r="N27" s="18">
        <f>IF(M27="No Bid","",IF(M27&lt;&gt;0,M27+'Basic Price Adjustment'!$E49,""))</f>
        <v>85.49</v>
      </c>
      <c r="O27" s="115">
        <v>89.67</v>
      </c>
      <c r="P27" s="18">
        <f>IF(O27="No Bid","",IF(O27&lt;&gt;0,O27+'Basic Price Adjustment'!$E49,""))</f>
        <v>88.78</v>
      </c>
      <c r="Q27" s="120">
        <v>100</v>
      </c>
      <c r="R27" s="18">
        <f>IF(Q27="No Bid","",IF(Q27&lt;&gt;0,Q27+'Basic Price Adjustment'!$E49,""))</f>
        <v>99.11</v>
      </c>
      <c r="S27" s="115">
        <v>101</v>
      </c>
      <c r="T27" s="18">
        <f>IF(S27="No Bid","",IF(S27&lt;&gt;0,S27+'Basic Price Adjustment'!$E49,""))</f>
        <v>100.11</v>
      </c>
      <c r="U27" s="38">
        <v>99</v>
      </c>
      <c r="V27" s="18">
        <f>IF(U27="No Bid","",IF(U27&lt;&gt;0,U27+'Basic Price Adjustment'!$E49,""))</f>
        <v>98.11</v>
      </c>
      <c r="W27" s="115">
        <v>102.5</v>
      </c>
      <c r="X27" s="18">
        <f>IF(W27="No Bid","",IF(W27&lt;&gt;0,W27+'Basic Price Adjustment'!$E49,""))</f>
        <v>101.61</v>
      </c>
      <c r="Y27" s="115">
        <v>102.5</v>
      </c>
      <c r="Z27" s="18">
        <f>IF(Y27="No Bid","",IF(Y27&lt;&gt;0,Y27+'Basic Price Adjustment'!$E49,""))</f>
        <v>101.61</v>
      </c>
      <c r="AA27" s="115"/>
      <c r="AB27" s="18" t="str">
        <f>IF(AA27="No Bid","",IF(AA27&lt;&gt;0,AA27+'Basic Price Adjustment'!$E49,""))</f>
        <v/>
      </c>
      <c r="AC27" s="115"/>
      <c r="AD27" s="18" t="str">
        <f>IF(AC27="No Bid","",IF(AC27&lt;&gt;0,AC27+'Basic Price Adjustment'!$E49,""))</f>
        <v/>
      </c>
    </row>
    <row r="28" spans="1:30" s="2" customFormat="1" ht="20.100000000000001" customHeight="1" thickBot="1" x14ac:dyDescent="0.25">
      <c r="A28" s="35">
        <v>18</v>
      </c>
      <c r="B28" s="35" t="s">
        <v>50</v>
      </c>
      <c r="C28" s="115">
        <v>85.39</v>
      </c>
      <c r="D28" s="18">
        <f>IF(C28="No Bid","",IF(C28&lt;&gt;0,C28+'Basic Price Adjustment'!$E50,""))</f>
        <v>84.49</v>
      </c>
      <c r="E28" s="115">
        <v>88.25</v>
      </c>
      <c r="F28" s="18">
        <f>IF(E28="No Bid","",IF(E28&lt;&gt;0,E28+'Basic Price Adjustment'!$E50,""))</f>
        <v>87.35</v>
      </c>
      <c r="G28" s="115">
        <v>75.92</v>
      </c>
      <c r="H28" s="18">
        <f>IF(G28="No Bid","",IF(G28&lt;&gt;0,G28+'Basic Price Adjustment'!$E50,""))</f>
        <v>75.02</v>
      </c>
      <c r="I28" s="115">
        <v>68</v>
      </c>
      <c r="J28" s="18">
        <f>IF(I28="No Bid","",IF(I28&lt;&gt;0,I28+'Basic Price Adjustment'!$E50,""))</f>
        <v>67.099999999999994</v>
      </c>
      <c r="K28" s="115">
        <v>77.08</v>
      </c>
      <c r="L28" s="18">
        <f>IF(K28="No Bid","",IF(K28&lt;&gt;0,K28+'Basic Price Adjustment'!$E50,""))</f>
        <v>76.179999999999993</v>
      </c>
      <c r="M28" s="115">
        <v>77.739999999999995</v>
      </c>
      <c r="N28" s="18">
        <f>IF(M28="No Bid","",IF(M28&lt;&gt;0,M28+'Basic Price Adjustment'!$E50,""))</f>
        <v>76.839999999999989</v>
      </c>
      <c r="O28" s="115">
        <v>79.64</v>
      </c>
      <c r="P28" s="18">
        <f>IF(O28="No Bid","",IF(O28&lt;&gt;0,O28+'Basic Price Adjustment'!$E50,""))</f>
        <v>78.739999999999995</v>
      </c>
      <c r="Q28" s="115">
        <v>90</v>
      </c>
      <c r="R28" s="18">
        <f>IF(Q28="No Bid","",IF(Q28&lt;&gt;0,Q28+'Basic Price Adjustment'!$E50,""))</f>
        <v>89.1</v>
      </c>
      <c r="S28" s="115">
        <v>79.5</v>
      </c>
      <c r="T28" s="18">
        <f>IF(S28="No Bid","",IF(S28&lt;&gt;0,S28+'Basic Price Adjustment'!$E50,""))</f>
        <v>78.599999999999994</v>
      </c>
      <c r="U28" s="33">
        <v>77</v>
      </c>
      <c r="V28" s="18">
        <f>IF(U28="No Bid","",IF(U28&lt;&gt;0,U28+'Basic Price Adjustment'!$E50,""))</f>
        <v>76.099999999999994</v>
      </c>
      <c r="W28" s="115">
        <v>94.5</v>
      </c>
      <c r="X28" s="18">
        <f>IF(W28="No Bid","",IF(W28&lt;&gt;0,W28+'Basic Price Adjustment'!$E50,""))</f>
        <v>93.6</v>
      </c>
      <c r="Y28" s="115">
        <v>94.5</v>
      </c>
      <c r="Z28" s="18">
        <f>IF(Y28="No Bid","",IF(Y28&lt;&gt;0,Y28+'Basic Price Adjustment'!$E50,""))</f>
        <v>93.6</v>
      </c>
      <c r="AA28" s="115">
        <v>98</v>
      </c>
      <c r="AB28" s="18">
        <f>IF(AA28="No Bid","",IF(AA28&lt;&gt;0,AA28+'Basic Price Adjustment'!$E50,""))</f>
        <v>97.1</v>
      </c>
      <c r="AC28" s="115">
        <v>95.5</v>
      </c>
      <c r="AD28" s="18">
        <f>IF(AC28="No Bid","",IF(AC28&lt;&gt;0,AC28+'Basic Price Adjustment'!$E50,""))</f>
        <v>94.6</v>
      </c>
    </row>
  </sheetData>
  <mergeCells count="70">
    <mergeCell ref="E4:F4"/>
    <mergeCell ref="C4:D4"/>
    <mergeCell ref="K4:P4"/>
    <mergeCell ref="A8:A9"/>
    <mergeCell ref="A3:A5"/>
    <mergeCell ref="C9:D9"/>
    <mergeCell ref="E9:F9"/>
    <mergeCell ref="C8:D8"/>
    <mergeCell ref="E8:F8"/>
    <mergeCell ref="E3:F3"/>
    <mergeCell ref="C3:D3"/>
    <mergeCell ref="K3:P3"/>
    <mergeCell ref="G3:H3"/>
    <mergeCell ref="C5:D5"/>
    <mergeCell ref="E5:F5"/>
    <mergeCell ref="I5:J5"/>
    <mergeCell ref="M5:N5"/>
    <mergeCell ref="O5:P5"/>
    <mergeCell ref="K5:L5"/>
    <mergeCell ref="AC9:AD9"/>
    <mergeCell ref="Y8:Z8"/>
    <mergeCell ref="AA9:AB9"/>
    <mergeCell ref="W9:X9"/>
    <mergeCell ref="Y9:Z9"/>
    <mergeCell ref="M6:N6"/>
    <mergeCell ref="M7:N7"/>
    <mergeCell ref="O6:P6"/>
    <mergeCell ref="O7:P7"/>
    <mergeCell ref="AC7:AD7"/>
    <mergeCell ref="W3:AD3"/>
    <mergeCell ref="AC5:AD5"/>
    <mergeCell ref="AC8:AD8"/>
    <mergeCell ref="W5:X5"/>
    <mergeCell ref="Y5:Z5"/>
    <mergeCell ref="W8:X8"/>
    <mergeCell ref="AA8:AB8"/>
    <mergeCell ref="W4:AD4"/>
    <mergeCell ref="AA5:AB5"/>
    <mergeCell ref="W6:X6"/>
    <mergeCell ref="W7:X7"/>
    <mergeCell ref="Y6:Z6"/>
    <mergeCell ref="Y7:Z7"/>
    <mergeCell ref="AA6:AB6"/>
    <mergeCell ref="AA7:AB7"/>
    <mergeCell ref="AC6:AD6"/>
    <mergeCell ref="C6:D6"/>
    <mergeCell ref="E6:F6"/>
    <mergeCell ref="C7:D7"/>
    <mergeCell ref="E7:F7"/>
    <mergeCell ref="G6:H6"/>
    <mergeCell ref="G7:H7"/>
    <mergeCell ref="I6:J6"/>
    <mergeCell ref="I7:J7"/>
    <mergeCell ref="S6:T6"/>
    <mergeCell ref="S7:T7"/>
    <mergeCell ref="K6:L6"/>
    <mergeCell ref="K7:L7"/>
    <mergeCell ref="Q3:R3"/>
    <mergeCell ref="Q4:R4"/>
    <mergeCell ref="Q5:R5"/>
    <mergeCell ref="Q6:R6"/>
    <mergeCell ref="Q7:R7"/>
    <mergeCell ref="E2:F2"/>
    <mergeCell ref="Q2:R2"/>
    <mergeCell ref="I2:J2"/>
    <mergeCell ref="C2:D2"/>
    <mergeCell ref="W2:AD2"/>
    <mergeCell ref="K2:P2"/>
    <mergeCell ref="S2:T2"/>
    <mergeCell ref="G2:H2"/>
  </mergeCells>
  <conditionalFormatting sqref="B6:B7">
    <cfRule type="duplicateValues" dxfId="2260" priority="271"/>
  </conditionalFormatting>
  <conditionalFormatting sqref="C2">
    <cfRule type="duplicateValues" dxfId="2259" priority="5"/>
  </conditionalFormatting>
  <conditionalFormatting sqref="C6:C7">
    <cfRule type="duplicateValues" dxfId="2258" priority="270"/>
  </conditionalFormatting>
  <conditionalFormatting sqref="C11">
    <cfRule type="duplicateValues" dxfId="2257" priority="269"/>
  </conditionalFormatting>
  <conditionalFormatting sqref="C11:C28">
    <cfRule type="duplicateValues" dxfId="2256" priority="251"/>
  </conditionalFormatting>
  <conditionalFormatting sqref="C12">
    <cfRule type="duplicateValues" dxfId="2255" priority="268"/>
  </conditionalFormatting>
  <conditionalFormatting sqref="C13">
    <cfRule type="duplicateValues" dxfId="2254" priority="267"/>
  </conditionalFormatting>
  <conditionalFormatting sqref="C14">
    <cfRule type="duplicateValues" dxfId="2253" priority="266"/>
  </conditionalFormatting>
  <conditionalFormatting sqref="C15">
    <cfRule type="duplicateValues" dxfId="2252" priority="265"/>
  </conditionalFormatting>
  <conditionalFormatting sqref="C16">
    <cfRule type="duplicateValues" dxfId="2251" priority="264"/>
  </conditionalFormatting>
  <conditionalFormatting sqref="C17">
    <cfRule type="duplicateValues" dxfId="2250" priority="263"/>
  </conditionalFormatting>
  <conditionalFormatting sqref="C18">
    <cfRule type="duplicateValues" dxfId="2249" priority="262"/>
  </conditionalFormatting>
  <conditionalFormatting sqref="C19">
    <cfRule type="duplicateValues" dxfId="2248" priority="261"/>
  </conditionalFormatting>
  <conditionalFormatting sqref="C20">
    <cfRule type="duplicateValues" dxfId="2247" priority="260"/>
  </conditionalFormatting>
  <conditionalFormatting sqref="C21">
    <cfRule type="duplicateValues" dxfId="2246" priority="259"/>
  </conditionalFormatting>
  <conditionalFormatting sqref="C22">
    <cfRule type="duplicateValues" dxfId="2245" priority="258"/>
  </conditionalFormatting>
  <conditionalFormatting sqref="C23">
    <cfRule type="duplicateValues" dxfId="2244" priority="257"/>
  </conditionalFormatting>
  <conditionalFormatting sqref="C24">
    <cfRule type="duplicateValues" dxfId="2243" priority="256"/>
  </conditionalFormatting>
  <conditionalFormatting sqref="C25">
    <cfRule type="duplicateValues" dxfId="2242" priority="255"/>
  </conditionalFormatting>
  <conditionalFormatting sqref="C26">
    <cfRule type="duplicateValues" dxfId="2241" priority="254"/>
  </conditionalFormatting>
  <conditionalFormatting sqref="C27">
    <cfRule type="duplicateValues" dxfId="2240" priority="253"/>
  </conditionalFormatting>
  <conditionalFormatting sqref="C28">
    <cfRule type="duplicateValues" dxfId="2239" priority="252"/>
  </conditionalFormatting>
  <conditionalFormatting sqref="E2">
    <cfRule type="duplicateValues" dxfId="2238" priority="8"/>
  </conditionalFormatting>
  <conditionalFormatting sqref="E6:E7">
    <cfRule type="duplicateValues" dxfId="2237" priority="250"/>
  </conditionalFormatting>
  <conditionalFormatting sqref="E11">
    <cfRule type="duplicateValues" dxfId="2236" priority="249"/>
  </conditionalFormatting>
  <conditionalFormatting sqref="E11:E28">
    <cfRule type="duplicateValues" dxfId="2235" priority="231"/>
  </conditionalFormatting>
  <conditionalFormatting sqref="E12">
    <cfRule type="duplicateValues" dxfId="2234" priority="248"/>
  </conditionalFormatting>
  <conditionalFormatting sqref="E13">
    <cfRule type="duplicateValues" dxfId="2233" priority="247"/>
  </conditionalFormatting>
  <conditionalFormatting sqref="E14">
    <cfRule type="duplicateValues" dxfId="2232" priority="246"/>
  </conditionalFormatting>
  <conditionalFormatting sqref="E15">
    <cfRule type="duplicateValues" dxfId="2231" priority="245"/>
  </conditionalFormatting>
  <conditionalFormatting sqref="E16">
    <cfRule type="duplicateValues" dxfId="2230" priority="244"/>
  </conditionalFormatting>
  <conditionalFormatting sqref="E17">
    <cfRule type="duplicateValues" dxfId="2229" priority="243"/>
  </conditionalFormatting>
  <conditionalFormatting sqref="E18">
    <cfRule type="duplicateValues" dxfId="2228" priority="242"/>
  </conditionalFormatting>
  <conditionalFormatting sqref="E19">
    <cfRule type="duplicateValues" dxfId="2227" priority="241"/>
  </conditionalFormatting>
  <conditionalFormatting sqref="E20">
    <cfRule type="duplicateValues" dxfId="2226" priority="240"/>
  </conditionalFormatting>
  <conditionalFormatting sqref="E21">
    <cfRule type="duplicateValues" dxfId="2225" priority="239"/>
  </conditionalFormatting>
  <conditionalFormatting sqref="E22">
    <cfRule type="duplicateValues" dxfId="2224" priority="238"/>
  </conditionalFormatting>
  <conditionalFormatting sqref="E23">
    <cfRule type="duplicateValues" dxfId="2223" priority="237"/>
  </conditionalFormatting>
  <conditionalFormatting sqref="E24">
    <cfRule type="duplicateValues" dxfId="2222" priority="236"/>
  </conditionalFormatting>
  <conditionalFormatting sqref="E25">
    <cfRule type="duplicateValues" dxfId="2221" priority="235"/>
  </conditionalFormatting>
  <conditionalFormatting sqref="E26">
    <cfRule type="duplicateValues" dxfId="2220" priority="234"/>
  </conditionalFormatting>
  <conditionalFormatting sqref="E27">
    <cfRule type="duplicateValues" dxfId="2219" priority="233"/>
  </conditionalFormatting>
  <conditionalFormatting sqref="E28">
    <cfRule type="duplicateValues" dxfId="2218" priority="232"/>
  </conditionalFormatting>
  <conditionalFormatting sqref="G2">
    <cfRule type="duplicateValues" dxfId="2217" priority="1"/>
  </conditionalFormatting>
  <conditionalFormatting sqref="G6:G7">
    <cfRule type="duplicateValues" dxfId="2216" priority="211"/>
  </conditionalFormatting>
  <conditionalFormatting sqref="G11">
    <cfRule type="duplicateValues" dxfId="2215" priority="230"/>
  </conditionalFormatting>
  <conditionalFormatting sqref="G11:G28">
    <cfRule type="duplicateValues" dxfId="2214" priority="212"/>
  </conditionalFormatting>
  <conditionalFormatting sqref="G12">
    <cfRule type="duplicateValues" dxfId="2213" priority="229"/>
  </conditionalFormatting>
  <conditionalFormatting sqref="G13">
    <cfRule type="duplicateValues" dxfId="2212" priority="228"/>
  </conditionalFormatting>
  <conditionalFormatting sqref="G14">
    <cfRule type="duplicateValues" dxfId="2211" priority="227"/>
  </conditionalFormatting>
  <conditionalFormatting sqref="G15">
    <cfRule type="duplicateValues" dxfId="2210" priority="226"/>
  </conditionalFormatting>
  <conditionalFormatting sqref="G16">
    <cfRule type="duplicateValues" dxfId="2209" priority="225"/>
  </conditionalFormatting>
  <conditionalFormatting sqref="G17">
    <cfRule type="duplicateValues" dxfId="2208" priority="224"/>
  </conditionalFormatting>
  <conditionalFormatting sqref="G18">
    <cfRule type="duplicateValues" dxfId="2207" priority="223"/>
  </conditionalFormatting>
  <conditionalFormatting sqref="G19">
    <cfRule type="duplicateValues" dxfId="2206" priority="222"/>
  </conditionalFormatting>
  <conditionalFormatting sqref="G20">
    <cfRule type="duplicateValues" dxfId="2205" priority="221"/>
  </conditionalFormatting>
  <conditionalFormatting sqref="G21">
    <cfRule type="duplicateValues" dxfId="2204" priority="220"/>
  </conditionalFormatting>
  <conditionalFormatting sqref="G22">
    <cfRule type="duplicateValues" dxfId="2203" priority="219"/>
  </conditionalFormatting>
  <conditionalFormatting sqref="G23">
    <cfRule type="duplicateValues" dxfId="2202" priority="218"/>
  </conditionalFormatting>
  <conditionalFormatting sqref="G24">
    <cfRule type="duplicateValues" dxfId="2201" priority="217"/>
  </conditionalFormatting>
  <conditionalFormatting sqref="G25">
    <cfRule type="duplicateValues" dxfId="2200" priority="216"/>
  </conditionalFormatting>
  <conditionalFormatting sqref="G26">
    <cfRule type="duplicateValues" dxfId="2199" priority="215"/>
  </conditionalFormatting>
  <conditionalFormatting sqref="G27">
    <cfRule type="duplicateValues" dxfId="2198" priority="214"/>
  </conditionalFormatting>
  <conditionalFormatting sqref="G28">
    <cfRule type="duplicateValues" dxfId="2197" priority="213"/>
  </conditionalFormatting>
  <conditionalFormatting sqref="I2">
    <cfRule type="duplicateValues" dxfId="2196" priority="6"/>
  </conditionalFormatting>
  <conditionalFormatting sqref="I6:I7">
    <cfRule type="duplicateValues" dxfId="2195" priority="210"/>
  </conditionalFormatting>
  <conditionalFormatting sqref="I11">
    <cfRule type="duplicateValues" dxfId="2194" priority="189"/>
  </conditionalFormatting>
  <conditionalFormatting sqref="I11:I28">
    <cfRule type="duplicateValues" dxfId="2193" priority="171"/>
  </conditionalFormatting>
  <conditionalFormatting sqref="I12">
    <cfRule type="duplicateValues" dxfId="2192" priority="188"/>
  </conditionalFormatting>
  <conditionalFormatting sqref="I13">
    <cfRule type="duplicateValues" dxfId="2191" priority="187"/>
  </conditionalFormatting>
  <conditionalFormatting sqref="I14">
    <cfRule type="duplicateValues" dxfId="2190" priority="186"/>
  </conditionalFormatting>
  <conditionalFormatting sqref="I15">
    <cfRule type="duplicateValues" dxfId="2189" priority="185"/>
  </conditionalFormatting>
  <conditionalFormatting sqref="I16">
    <cfRule type="duplicateValues" dxfId="2188" priority="184"/>
  </conditionalFormatting>
  <conditionalFormatting sqref="I17">
    <cfRule type="duplicateValues" dxfId="2187" priority="183"/>
  </conditionalFormatting>
  <conditionalFormatting sqref="I18">
    <cfRule type="duplicateValues" dxfId="2186" priority="182"/>
  </conditionalFormatting>
  <conditionalFormatting sqref="I19">
    <cfRule type="duplicateValues" dxfId="2185" priority="181"/>
  </conditionalFormatting>
  <conditionalFormatting sqref="I20">
    <cfRule type="duplicateValues" dxfId="2184" priority="180"/>
  </conditionalFormatting>
  <conditionalFormatting sqref="I21">
    <cfRule type="duplicateValues" dxfId="2183" priority="179"/>
  </conditionalFormatting>
  <conditionalFormatting sqref="I22">
    <cfRule type="duplicateValues" dxfId="2182" priority="178"/>
  </conditionalFormatting>
  <conditionalFormatting sqref="I23">
    <cfRule type="duplicateValues" dxfId="2181" priority="177"/>
  </conditionalFormatting>
  <conditionalFormatting sqref="I24">
    <cfRule type="duplicateValues" dxfId="2180" priority="176"/>
  </conditionalFormatting>
  <conditionalFormatting sqref="I25">
    <cfRule type="duplicateValues" dxfId="2179" priority="175"/>
  </conditionalFormatting>
  <conditionalFormatting sqref="I26">
    <cfRule type="duplicateValues" dxfId="2178" priority="174"/>
  </conditionalFormatting>
  <conditionalFormatting sqref="I27">
    <cfRule type="duplicateValues" dxfId="2177" priority="173"/>
  </conditionalFormatting>
  <conditionalFormatting sqref="I28">
    <cfRule type="duplicateValues" dxfId="2176" priority="172"/>
  </conditionalFormatting>
  <conditionalFormatting sqref="K2">
    <cfRule type="duplicateValues" dxfId="2175" priority="3"/>
  </conditionalFormatting>
  <conditionalFormatting sqref="K6:K7">
    <cfRule type="duplicateValues" dxfId="2174" priority="168"/>
  </conditionalFormatting>
  <conditionalFormatting sqref="K11">
    <cfRule type="duplicateValues" dxfId="2173" priority="167"/>
  </conditionalFormatting>
  <conditionalFormatting sqref="K11:K28">
    <cfRule type="duplicateValues" dxfId="2172" priority="149"/>
  </conditionalFormatting>
  <conditionalFormatting sqref="K12">
    <cfRule type="duplicateValues" dxfId="2171" priority="166"/>
  </conditionalFormatting>
  <conditionalFormatting sqref="K13">
    <cfRule type="duplicateValues" dxfId="2170" priority="165"/>
  </conditionalFormatting>
  <conditionalFormatting sqref="K14">
    <cfRule type="duplicateValues" dxfId="2169" priority="164"/>
  </conditionalFormatting>
  <conditionalFormatting sqref="K15">
    <cfRule type="duplicateValues" dxfId="2168" priority="163"/>
  </conditionalFormatting>
  <conditionalFormatting sqref="K16">
    <cfRule type="duplicateValues" dxfId="2167" priority="162"/>
  </conditionalFormatting>
  <conditionalFormatting sqref="K17">
    <cfRule type="duplicateValues" dxfId="2166" priority="161"/>
  </conditionalFormatting>
  <conditionalFormatting sqref="K18">
    <cfRule type="duplicateValues" dxfId="2165" priority="160"/>
  </conditionalFormatting>
  <conditionalFormatting sqref="K19">
    <cfRule type="duplicateValues" dxfId="2164" priority="159"/>
  </conditionalFormatting>
  <conditionalFormatting sqref="K20">
    <cfRule type="duplicateValues" dxfId="2163" priority="158"/>
  </conditionalFormatting>
  <conditionalFormatting sqref="K21">
    <cfRule type="duplicateValues" dxfId="2162" priority="157"/>
  </conditionalFormatting>
  <conditionalFormatting sqref="K22">
    <cfRule type="duplicateValues" dxfId="2161" priority="156"/>
  </conditionalFormatting>
  <conditionalFormatting sqref="K23">
    <cfRule type="duplicateValues" dxfId="2160" priority="155"/>
  </conditionalFormatting>
  <conditionalFormatting sqref="K24">
    <cfRule type="duplicateValues" dxfId="2159" priority="154"/>
  </conditionalFormatting>
  <conditionalFormatting sqref="K25">
    <cfRule type="duplicateValues" dxfId="2158" priority="153"/>
  </conditionalFormatting>
  <conditionalFormatting sqref="K26">
    <cfRule type="duplicateValues" dxfId="2157" priority="152"/>
  </conditionalFormatting>
  <conditionalFormatting sqref="K27">
    <cfRule type="duplicateValues" dxfId="2156" priority="151"/>
  </conditionalFormatting>
  <conditionalFormatting sqref="K28">
    <cfRule type="duplicateValues" dxfId="2155" priority="150"/>
  </conditionalFormatting>
  <conditionalFormatting sqref="M6:M7">
    <cfRule type="duplicateValues" dxfId="2154" priority="169"/>
  </conditionalFormatting>
  <conditionalFormatting sqref="M11">
    <cfRule type="duplicateValues" dxfId="2153" priority="148"/>
  </conditionalFormatting>
  <conditionalFormatting sqref="M11:M28">
    <cfRule type="duplicateValues" dxfId="2152" priority="130"/>
  </conditionalFormatting>
  <conditionalFormatting sqref="M12">
    <cfRule type="duplicateValues" dxfId="2151" priority="147"/>
  </conditionalFormatting>
  <conditionalFormatting sqref="M13">
    <cfRule type="duplicateValues" dxfId="2150" priority="146"/>
  </conditionalFormatting>
  <conditionalFormatting sqref="M14">
    <cfRule type="duplicateValues" dxfId="2149" priority="145"/>
  </conditionalFormatting>
  <conditionalFormatting sqref="M15">
    <cfRule type="duplicateValues" dxfId="2148" priority="144"/>
  </conditionalFormatting>
  <conditionalFormatting sqref="M16">
    <cfRule type="duplicateValues" dxfId="2147" priority="143"/>
  </conditionalFormatting>
  <conditionalFormatting sqref="M17">
    <cfRule type="duplicateValues" dxfId="2146" priority="142"/>
  </conditionalFormatting>
  <conditionalFormatting sqref="M18">
    <cfRule type="duplicateValues" dxfId="2145" priority="141"/>
  </conditionalFormatting>
  <conditionalFormatting sqref="M19">
    <cfRule type="duplicateValues" dxfId="2144" priority="140"/>
  </conditionalFormatting>
  <conditionalFormatting sqref="M20">
    <cfRule type="duplicateValues" dxfId="2143" priority="139"/>
  </conditionalFormatting>
  <conditionalFormatting sqref="M21">
    <cfRule type="duplicateValues" dxfId="2142" priority="138"/>
  </conditionalFormatting>
  <conditionalFormatting sqref="M22">
    <cfRule type="duplicateValues" dxfId="2141" priority="137"/>
  </conditionalFormatting>
  <conditionalFormatting sqref="M23">
    <cfRule type="duplicateValues" dxfId="2140" priority="136"/>
  </conditionalFormatting>
  <conditionalFormatting sqref="M24">
    <cfRule type="duplicateValues" dxfId="2139" priority="135"/>
  </conditionalFormatting>
  <conditionalFormatting sqref="M25">
    <cfRule type="duplicateValues" dxfId="2138" priority="134"/>
  </conditionalFormatting>
  <conditionalFormatting sqref="M26">
    <cfRule type="duplicateValues" dxfId="2137" priority="133"/>
  </conditionalFormatting>
  <conditionalFormatting sqref="M27">
    <cfRule type="duplicateValues" dxfId="2136" priority="132"/>
  </conditionalFormatting>
  <conditionalFormatting sqref="M28">
    <cfRule type="duplicateValues" dxfId="2135" priority="131"/>
  </conditionalFormatting>
  <conditionalFormatting sqref="O6:O7">
    <cfRule type="duplicateValues" dxfId="2134" priority="170"/>
  </conditionalFormatting>
  <conditionalFormatting sqref="O11">
    <cfRule type="duplicateValues" dxfId="2133" priority="129"/>
  </conditionalFormatting>
  <conditionalFormatting sqref="O11:O28">
    <cfRule type="duplicateValues" dxfId="2132" priority="111"/>
  </conditionalFormatting>
  <conditionalFormatting sqref="O12">
    <cfRule type="duplicateValues" dxfId="2131" priority="128"/>
  </conditionalFormatting>
  <conditionalFormatting sqref="O13">
    <cfRule type="duplicateValues" dxfId="2130" priority="127"/>
  </conditionalFormatting>
  <conditionalFormatting sqref="O14">
    <cfRule type="duplicateValues" dxfId="2129" priority="126"/>
  </conditionalFormatting>
  <conditionalFormatting sqref="O15">
    <cfRule type="duplicateValues" dxfId="2128" priority="125"/>
  </conditionalFormatting>
  <conditionalFormatting sqref="O16">
    <cfRule type="duplicateValues" dxfId="2127" priority="124"/>
  </conditionalFormatting>
  <conditionalFormatting sqref="O17">
    <cfRule type="duplicateValues" dxfId="2126" priority="123"/>
  </conditionalFormatting>
  <conditionalFormatting sqref="O18">
    <cfRule type="duplicateValues" dxfId="2125" priority="122"/>
  </conditionalFormatting>
  <conditionalFormatting sqref="O19">
    <cfRule type="duplicateValues" dxfId="2124" priority="121"/>
  </conditionalFormatting>
  <conditionalFormatting sqref="O20">
    <cfRule type="duplicateValues" dxfId="2123" priority="120"/>
  </conditionalFormatting>
  <conditionalFormatting sqref="O21">
    <cfRule type="duplicateValues" dxfId="2122" priority="119"/>
  </conditionalFormatting>
  <conditionalFormatting sqref="O22">
    <cfRule type="duplicateValues" dxfId="2121" priority="118"/>
  </conditionalFormatting>
  <conditionalFormatting sqref="O23">
    <cfRule type="duplicateValues" dxfId="2120" priority="117"/>
  </conditionalFormatting>
  <conditionalFormatting sqref="O24">
    <cfRule type="duplicateValues" dxfId="2119" priority="116"/>
  </conditionalFormatting>
  <conditionalFormatting sqref="O25">
    <cfRule type="duplicateValues" dxfId="2118" priority="115"/>
  </conditionalFormatting>
  <conditionalFormatting sqref="O26">
    <cfRule type="duplicateValues" dxfId="2117" priority="114"/>
  </conditionalFormatting>
  <conditionalFormatting sqref="O27">
    <cfRule type="duplicateValues" dxfId="2116" priority="113"/>
  </conditionalFormatting>
  <conditionalFormatting sqref="O28">
    <cfRule type="duplicateValues" dxfId="2115" priority="112"/>
  </conditionalFormatting>
  <conditionalFormatting sqref="Q2">
    <cfRule type="duplicateValues" dxfId="2114" priority="7"/>
  </conditionalFormatting>
  <conditionalFormatting sqref="Q4">
    <cfRule type="duplicateValues" dxfId="2113" priority="104"/>
  </conditionalFormatting>
  <conditionalFormatting sqref="Q5">
    <cfRule type="duplicateValues" dxfId="2112" priority="105"/>
  </conditionalFormatting>
  <conditionalFormatting sqref="Q6:Q7">
    <cfRule type="duplicateValues" dxfId="2111" priority="106"/>
  </conditionalFormatting>
  <conditionalFormatting sqref="Q11">
    <cfRule type="duplicateValues" dxfId="2110" priority="103"/>
  </conditionalFormatting>
  <conditionalFormatting sqref="Q11:Q28">
    <cfRule type="duplicateValues" dxfId="2109" priority="85"/>
  </conditionalFormatting>
  <conditionalFormatting sqref="Q12">
    <cfRule type="duplicateValues" dxfId="2108" priority="102"/>
  </conditionalFormatting>
  <conditionalFormatting sqref="Q13">
    <cfRule type="duplicateValues" dxfId="2107" priority="101"/>
  </conditionalFormatting>
  <conditionalFormatting sqref="Q14">
    <cfRule type="duplicateValues" dxfId="2106" priority="100"/>
  </conditionalFormatting>
  <conditionalFormatting sqref="Q15">
    <cfRule type="duplicateValues" dxfId="2105" priority="99"/>
  </conditionalFormatting>
  <conditionalFormatting sqref="Q16">
    <cfRule type="duplicateValues" dxfId="2104" priority="98"/>
  </conditionalFormatting>
  <conditionalFormatting sqref="Q17">
    <cfRule type="duplicateValues" dxfId="2103" priority="97"/>
  </conditionalFormatting>
  <conditionalFormatting sqref="Q18">
    <cfRule type="duplicateValues" dxfId="2102" priority="96"/>
  </conditionalFormatting>
  <conditionalFormatting sqref="Q19">
    <cfRule type="duplicateValues" dxfId="2101" priority="95"/>
  </conditionalFormatting>
  <conditionalFormatting sqref="Q20">
    <cfRule type="duplicateValues" dxfId="2100" priority="94"/>
  </conditionalFormatting>
  <conditionalFormatting sqref="Q21">
    <cfRule type="duplicateValues" dxfId="2099" priority="93"/>
  </conditionalFormatting>
  <conditionalFormatting sqref="Q22">
    <cfRule type="duplicateValues" dxfId="2098" priority="92"/>
  </conditionalFormatting>
  <conditionalFormatting sqref="Q23">
    <cfRule type="duplicateValues" dxfId="2097" priority="91"/>
  </conditionalFormatting>
  <conditionalFormatting sqref="Q24">
    <cfRule type="duplicateValues" dxfId="2096" priority="90"/>
  </conditionalFormatting>
  <conditionalFormatting sqref="Q25">
    <cfRule type="duplicateValues" dxfId="2095" priority="89"/>
  </conditionalFormatting>
  <conditionalFormatting sqref="Q26">
    <cfRule type="duplicateValues" dxfId="2094" priority="88"/>
  </conditionalFormatting>
  <conditionalFormatting sqref="Q27">
    <cfRule type="duplicateValues" dxfId="2093" priority="87"/>
  </conditionalFormatting>
  <conditionalFormatting sqref="Q28">
    <cfRule type="duplicateValues" dxfId="2092" priority="86"/>
  </conditionalFormatting>
  <conditionalFormatting sqref="S2">
    <cfRule type="duplicateValues" dxfId="2091" priority="2"/>
  </conditionalFormatting>
  <conditionalFormatting sqref="S6:S7">
    <cfRule type="duplicateValues" dxfId="2090" priority="209"/>
  </conditionalFormatting>
  <conditionalFormatting sqref="S11">
    <cfRule type="duplicateValues" dxfId="2089" priority="208"/>
  </conditionalFormatting>
  <conditionalFormatting sqref="S11:S28">
    <cfRule type="duplicateValues" dxfId="2088" priority="190"/>
  </conditionalFormatting>
  <conditionalFormatting sqref="S12">
    <cfRule type="duplicateValues" dxfId="2087" priority="207"/>
  </conditionalFormatting>
  <conditionalFormatting sqref="S13">
    <cfRule type="duplicateValues" dxfId="2086" priority="206"/>
  </conditionalFormatting>
  <conditionalFormatting sqref="S14">
    <cfRule type="duplicateValues" dxfId="2085" priority="205"/>
  </conditionalFormatting>
  <conditionalFormatting sqref="S15">
    <cfRule type="duplicateValues" dxfId="2084" priority="204"/>
  </conditionalFormatting>
  <conditionalFormatting sqref="S16">
    <cfRule type="duplicateValues" dxfId="2083" priority="203"/>
  </conditionalFormatting>
  <conditionalFormatting sqref="S17">
    <cfRule type="duplicateValues" dxfId="2082" priority="202"/>
  </conditionalFormatting>
  <conditionalFormatting sqref="S18">
    <cfRule type="duplicateValues" dxfId="2081" priority="201"/>
  </conditionalFormatting>
  <conditionalFormatting sqref="S19">
    <cfRule type="duplicateValues" dxfId="2080" priority="200"/>
  </conditionalFormatting>
  <conditionalFormatting sqref="S20">
    <cfRule type="duplicateValues" dxfId="2079" priority="199"/>
  </conditionalFormatting>
  <conditionalFormatting sqref="S21">
    <cfRule type="duplicateValues" dxfId="2078" priority="198"/>
  </conditionalFormatting>
  <conditionalFormatting sqref="S22">
    <cfRule type="duplicateValues" dxfId="2077" priority="197"/>
  </conditionalFormatting>
  <conditionalFormatting sqref="S23">
    <cfRule type="duplicateValues" dxfId="2076" priority="196"/>
  </conditionalFormatting>
  <conditionalFormatting sqref="S24">
    <cfRule type="duplicateValues" dxfId="2075" priority="195"/>
  </conditionalFormatting>
  <conditionalFormatting sqref="S25">
    <cfRule type="duplicateValues" dxfId="2074" priority="194"/>
  </conditionalFormatting>
  <conditionalFormatting sqref="S26">
    <cfRule type="duplicateValues" dxfId="2073" priority="193"/>
  </conditionalFormatting>
  <conditionalFormatting sqref="S27">
    <cfRule type="duplicateValues" dxfId="2072" priority="192"/>
  </conditionalFormatting>
  <conditionalFormatting sqref="S28">
    <cfRule type="duplicateValues" dxfId="2071" priority="191"/>
  </conditionalFormatting>
  <conditionalFormatting sqref="W2">
    <cfRule type="duplicateValues" dxfId="2070" priority="4"/>
  </conditionalFormatting>
  <conditionalFormatting sqref="W6:W7">
    <cfRule type="duplicateValues" dxfId="2069" priority="109"/>
  </conditionalFormatting>
  <conditionalFormatting sqref="W11">
    <cfRule type="duplicateValues" dxfId="2068" priority="84"/>
  </conditionalFormatting>
  <conditionalFormatting sqref="W11:W28">
    <cfRule type="duplicateValues" dxfId="2067" priority="66"/>
  </conditionalFormatting>
  <conditionalFormatting sqref="W12">
    <cfRule type="duplicateValues" dxfId="2066" priority="83"/>
  </conditionalFormatting>
  <conditionalFormatting sqref="W13">
    <cfRule type="duplicateValues" dxfId="2065" priority="82"/>
  </conditionalFormatting>
  <conditionalFormatting sqref="W14">
    <cfRule type="duplicateValues" dxfId="2064" priority="81"/>
  </conditionalFormatting>
  <conditionalFormatting sqref="W15">
    <cfRule type="duplicateValues" dxfId="2063" priority="80"/>
  </conditionalFormatting>
  <conditionalFormatting sqref="W16">
    <cfRule type="duplicateValues" dxfId="2062" priority="79"/>
  </conditionalFormatting>
  <conditionalFormatting sqref="W17">
    <cfRule type="duplicateValues" dxfId="2061" priority="78"/>
  </conditionalFormatting>
  <conditionalFormatting sqref="W18">
    <cfRule type="duplicateValues" dxfId="2060" priority="77"/>
  </conditionalFormatting>
  <conditionalFormatting sqref="W19">
    <cfRule type="duplicateValues" dxfId="2059" priority="76"/>
  </conditionalFormatting>
  <conditionalFormatting sqref="W20">
    <cfRule type="duplicateValues" dxfId="2058" priority="75"/>
  </conditionalFormatting>
  <conditionalFormatting sqref="W21">
    <cfRule type="duplicateValues" dxfId="2057" priority="74"/>
  </conditionalFormatting>
  <conditionalFormatting sqref="W22">
    <cfRule type="duplicateValues" dxfId="2056" priority="73"/>
  </conditionalFormatting>
  <conditionalFormatting sqref="W23">
    <cfRule type="duplicateValues" dxfId="2055" priority="72"/>
  </conditionalFormatting>
  <conditionalFormatting sqref="W24">
    <cfRule type="duplicateValues" dxfId="2054" priority="71"/>
  </conditionalFormatting>
  <conditionalFormatting sqref="W25">
    <cfRule type="duplicateValues" dxfId="2053" priority="70"/>
  </conditionalFormatting>
  <conditionalFormatting sqref="W26">
    <cfRule type="duplicateValues" dxfId="2052" priority="69"/>
  </conditionalFormatting>
  <conditionalFormatting sqref="W27">
    <cfRule type="duplicateValues" dxfId="2051" priority="68"/>
  </conditionalFormatting>
  <conditionalFormatting sqref="W28">
    <cfRule type="duplicateValues" dxfId="2050" priority="67"/>
  </conditionalFormatting>
  <conditionalFormatting sqref="Y6:Y7">
    <cfRule type="duplicateValues" dxfId="2049" priority="107"/>
  </conditionalFormatting>
  <conditionalFormatting sqref="Y11">
    <cfRule type="duplicateValues" dxfId="2048" priority="65"/>
  </conditionalFormatting>
  <conditionalFormatting sqref="Y11:Y28">
    <cfRule type="duplicateValues" dxfId="2047" priority="47"/>
  </conditionalFormatting>
  <conditionalFormatting sqref="Y12">
    <cfRule type="duplicateValues" dxfId="2046" priority="64"/>
  </conditionalFormatting>
  <conditionalFormatting sqref="Y13">
    <cfRule type="duplicateValues" dxfId="2045" priority="63"/>
  </conditionalFormatting>
  <conditionalFormatting sqref="Y14">
    <cfRule type="duplicateValues" dxfId="2044" priority="62"/>
  </conditionalFormatting>
  <conditionalFormatting sqref="Y15">
    <cfRule type="duplicateValues" dxfId="2043" priority="61"/>
  </conditionalFormatting>
  <conditionalFormatting sqref="Y16">
    <cfRule type="duplicateValues" dxfId="2042" priority="60"/>
  </conditionalFormatting>
  <conditionalFormatting sqref="Y17">
    <cfRule type="duplicateValues" dxfId="2041" priority="59"/>
  </conditionalFormatting>
  <conditionalFormatting sqref="Y18">
    <cfRule type="duplicateValues" dxfId="2040" priority="58"/>
  </conditionalFormatting>
  <conditionalFormatting sqref="Y19">
    <cfRule type="duplicateValues" dxfId="2039" priority="57"/>
  </conditionalFormatting>
  <conditionalFormatting sqref="Y20">
    <cfRule type="duplicateValues" dxfId="2038" priority="56"/>
  </conditionalFormatting>
  <conditionalFormatting sqref="Y21">
    <cfRule type="duplicateValues" dxfId="2037" priority="55"/>
  </conditionalFormatting>
  <conditionalFormatting sqref="Y22">
    <cfRule type="duplicateValues" dxfId="2036" priority="54"/>
  </conditionalFormatting>
  <conditionalFormatting sqref="Y23">
    <cfRule type="duplicateValues" dxfId="2035" priority="53"/>
  </conditionalFormatting>
  <conditionalFormatting sqref="Y24">
    <cfRule type="duplicateValues" dxfId="2034" priority="52"/>
  </conditionalFormatting>
  <conditionalFormatting sqref="Y25">
    <cfRule type="duplicateValues" dxfId="2033" priority="51"/>
  </conditionalFormatting>
  <conditionalFormatting sqref="Y26">
    <cfRule type="duplicateValues" dxfId="2032" priority="50"/>
  </conditionalFormatting>
  <conditionalFormatting sqref="Y27">
    <cfRule type="duplicateValues" dxfId="2031" priority="49"/>
  </conditionalFormatting>
  <conditionalFormatting sqref="Y28">
    <cfRule type="duplicateValues" dxfId="2030" priority="48"/>
  </conditionalFormatting>
  <conditionalFormatting sqref="AA6:AA7">
    <cfRule type="duplicateValues" dxfId="2029" priority="110"/>
  </conditionalFormatting>
  <conditionalFormatting sqref="AA11">
    <cfRule type="duplicateValues" dxfId="2028" priority="46"/>
  </conditionalFormatting>
  <conditionalFormatting sqref="AA11:AA28">
    <cfRule type="duplicateValues" dxfId="2027" priority="28"/>
  </conditionalFormatting>
  <conditionalFormatting sqref="AA12">
    <cfRule type="duplicateValues" dxfId="2026" priority="45"/>
  </conditionalFormatting>
  <conditionalFormatting sqref="AA13">
    <cfRule type="duplicateValues" dxfId="2025" priority="44"/>
  </conditionalFormatting>
  <conditionalFormatting sqref="AA14">
    <cfRule type="duplicateValues" dxfId="2024" priority="43"/>
  </conditionalFormatting>
  <conditionalFormatting sqref="AA15">
    <cfRule type="duplicateValues" dxfId="2023" priority="42"/>
  </conditionalFormatting>
  <conditionalFormatting sqref="AA16">
    <cfRule type="duplicateValues" dxfId="2022" priority="41"/>
  </conditionalFormatting>
  <conditionalFormatting sqref="AA17">
    <cfRule type="duplicateValues" dxfId="2021" priority="40"/>
  </conditionalFormatting>
  <conditionalFormatting sqref="AA18">
    <cfRule type="duplicateValues" dxfId="2020" priority="39"/>
  </conditionalFormatting>
  <conditionalFormatting sqref="AA19">
    <cfRule type="duplicateValues" dxfId="2019" priority="38"/>
  </conditionalFormatting>
  <conditionalFormatting sqref="AA20">
    <cfRule type="duplicateValues" dxfId="2018" priority="37"/>
  </conditionalFormatting>
  <conditionalFormatting sqref="AA21">
    <cfRule type="duplicateValues" dxfId="2017" priority="36"/>
  </conditionalFormatting>
  <conditionalFormatting sqref="AA22">
    <cfRule type="duplicateValues" dxfId="2016" priority="35"/>
  </conditionalFormatting>
  <conditionalFormatting sqref="AA23">
    <cfRule type="duplicateValues" dxfId="2015" priority="34"/>
  </conditionalFormatting>
  <conditionalFormatting sqref="AA24">
    <cfRule type="duplicateValues" dxfId="2014" priority="33"/>
  </conditionalFormatting>
  <conditionalFormatting sqref="AA25">
    <cfRule type="duplicateValues" dxfId="2013" priority="32"/>
  </conditionalFormatting>
  <conditionalFormatting sqref="AA26">
    <cfRule type="duplicateValues" dxfId="2012" priority="31"/>
  </conditionalFormatting>
  <conditionalFormatting sqref="AA27">
    <cfRule type="duplicateValues" dxfId="2011" priority="30"/>
  </conditionalFormatting>
  <conditionalFormatting sqref="AA28">
    <cfRule type="duplicateValues" dxfId="2010" priority="29"/>
  </conditionalFormatting>
  <conditionalFormatting sqref="AC6:AC7">
    <cfRule type="duplicateValues" dxfId="2009" priority="108"/>
  </conditionalFormatting>
  <conditionalFormatting sqref="AC11">
    <cfRule type="duplicateValues" dxfId="2008" priority="27"/>
  </conditionalFormatting>
  <conditionalFormatting sqref="AC11:AC28">
    <cfRule type="duplicateValues" dxfId="2007" priority="9"/>
  </conditionalFormatting>
  <conditionalFormatting sqref="AC12">
    <cfRule type="duplicateValues" dxfId="2006" priority="26"/>
  </conditionalFormatting>
  <conditionalFormatting sqref="AC13">
    <cfRule type="duplicateValues" dxfId="2005" priority="25"/>
  </conditionalFormatting>
  <conditionalFormatting sqref="AC14">
    <cfRule type="duplicateValues" dxfId="2004" priority="24"/>
  </conditionalFormatting>
  <conditionalFormatting sqref="AC15">
    <cfRule type="duplicateValues" dxfId="2003" priority="23"/>
  </conditionalFormatting>
  <conditionalFormatting sqref="AC16">
    <cfRule type="duplicateValues" dxfId="2002" priority="22"/>
  </conditionalFormatting>
  <conditionalFormatting sqref="AC17">
    <cfRule type="duplicateValues" dxfId="2001" priority="21"/>
  </conditionalFormatting>
  <conditionalFormatting sqref="AC18">
    <cfRule type="duplicateValues" dxfId="2000" priority="20"/>
  </conditionalFormatting>
  <conditionalFormatting sqref="AC19">
    <cfRule type="duplicateValues" dxfId="1999" priority="19"/>
  </conditionalFormatting>
  <conditionalFormatting sqref="AC20">
    <cfRule type="duplicateValues" dxfId="1998" priority="18"/>
  </conditionalFormatting>
  <conditionalFormatting sqref="AC21">
    <cfRule type="duplicateValues" dxfId="1997" priority="17"/>
  </conditionalFormatting>
  <conditionalFormatting sqref="AC22">
    <cfRule type="duplicateValues" dxfId="1996" priority="16"/>
  </conditionalFormatting>
  <conditionalFormatting sqref="AC23">
    <cfRule type="duplicateValues" dxfId="1995" priority="15"/>
  </conditionalFormatting>
  <conditionalFormatting sqref="AC24">
    <cfRule type="duplicateValues" dxfId="1994" priority="14"/>
  </conditionalFormatting>
  <conditionalFormatting sqref="AC25">
    <cfRule type="duplicateValues" dxfId="1993" priority="13"/>
  </conditionalFormatting>
  <conditionalFormatting sqref="AC26">
    <cfRule type="duplicateValues" dxfId="1992" priority="12"/>
  </conditionalFormatting>
  <conditionalFormatting sqref="AC27">
    <cfRule type="duplicateValues" dxfId="1991" priority="11"/>
  </conditionalFormatting>
  <conditionalFormatting sqref="AC28">
    <cfRule type="duplicateValues" dxfId="1990" priority="10"/>
  </conditionalFormatting>
  <printOptions horizontalCentered="1" verticalCentered="1"/>
  <pageMargins left="0.25" right="0.25" top="0.75" bottom="0.75" header="0.3" footer="0.3"/>
  <pageSetup paperSize="5" scale="52" orientation="landscape" horizontalDpi="1200" verticalDpi="1200" r:id="rId1"/>
  <headerFooter>
    <oddHeader>&amp;A</oddHeader>
    <oddFooter>&amp;C&amp;F&amp;R&amp;D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92D050"/>
    <pageSetUpPr fitToPage="1"/>
  </sheetPr>
  <dimension ref="A1:AB28"/>
  <sheetViews>
    <sheetView zoomScale="80" zoomScaleNormal="80" zoomScaleSheetLayoutView="80" workbookViewId="0">
      <selection activeCell="B2" sqref="B2"/>
    </sheetView>
  </sheetViews>
  <sheetFormatPr defaultRowHeight="15" x14ac:dyDescent="0.2"/>
  <cols>
    <col min="1" max="1" width="6" style="1" bestFit="1" customWidth="1"/>
    <col min="2" max="2" width="34.42578125" style="1" customWidth="1"/>
    <col min="3" max="3" width="11.28515625" style="1" customWidth="1"/>
    <col min="4" max="4" width="13.85546875" style="1" customWidth="1"/>
    <col min="5" max="5" width="11.7109375" style="3" customWidth="1"/>
    <col min="6" max="6" width="13.85546875" style="3" customWidth="1"/>
    <col min="7" max="7" width="11.28515625" style="1" customWidth="1"/>
    <col min="8" max="8" width="13.85546875" style="1" customWidth="1"/>
    <col min="9" max="9" width="11.28515625" style="1" customWidth="1"/>
    <col min="10" max="10" width="13.85546875" style="1" customWidth="1"/>
    <col min="11" max="11" width="11.7109375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1.28515625" style="1" customWidth="1"/>
    <col min="16" max="16" width="13.85546875" style="1" customWidth="1"/>
    <col min="17" max="17" width="13.7109375" style="1" customWidth="1"/>
    <col min="18" max="18" width="13.85546875" style="1" customWidth="1"/>
    <col min="19" max="19" width="11.7109375" style="3" customWidth="1"/>
    <col min="20" max="20" width="13.7109375" style="3" bestFit="1" customWidth="1"/>
    <col min="21" max="21" width="11.28515625" style="1" customWidth="1"/>
    <col min="22" max="22" width="13.85546875" style="1" customWidth="1"/>
    <col min="23" max="23" width="11.28515625" style="1" customWidth="1"/>
    <col min="24" max="24" width="13.85546875" style="1" customWidth="1"/>
    <col min="25" max="26" width="13.85546875" style="1" hidden="1" customWidth="1"/>
    <col min="27" max="27" width="11.28515625" style="1" hidden="1" customWidth="1"/>
    <col min="28" max="28" width="13.85546875" style="1" hidden="1" customWidth="1"/>
    <col min="29" max="16384" width="9.140625" style="1"/>
  </cols>
  <sheetData>
    <row r="1" spans="1:28" s="2" customFormat="1" x14ac:dyDescent="0.2">
      <c r="E1" s="3"/>
      <c r="F1" s="3"/>
      <c r="S1" s="3"/>
      <c r="T1" s="3"/>
    </row>
    <row r="2" spans="1:28" s="2" customFormat="1" ht="17.25" thickBot="1" x14ac:dyDescent="0.25">
      <c r="C2" s="129" t="s">
        <v>332</v>
      </c>
      <c r="D2" s="129"/>
      <c r="E2" s="129" t="s">
        <v>330</v>
      </c>
      <c r="F2" s="129"/>
      <c r="G2" s="129" t="s">
        <v>333</v>
      </c>
      <c r="H2" s="129"/>
      <c r="I2" s="129"/>
      <c r="J2" s="129"/>
      <c r="K2" s="129"/>
      <c r="L2" s="129"/>
      <c r="M2" s="129" t="s">
        <v>328</v>
      </c>
      <c r="N2" s="129"/>
      <c r="O2" s="129"/>
      <c r="P2" s="129"/>
      <c r="Q2" s="129"/>
      <c r="R2" s="129"/>
      <c r="S2" s="129" t="s">
        <v>327</v>
      </c>
      <c r="T2" s="129"/>
      <c r="U2" s="129" t="s">
        <v>334</v>
      </c>
      <c r="V2" s="129"/>
      <c r="W2" s="129" t="s">
        <v>326</v>
      </c>
      <c r="X2" s="129"/>
    </row>
    <row r="3" spans="1:28" s="3" customFormat="1" ht="30" customHeight="1" thickBot="1" x14ac:dyDescent="0.25">
      <c r="A3" s="180" t="s">
        <v>25</v>
      </c>
      <c r="B3" s="10" t="s">
        <v>245</v>
      </c>
      <c r="C3" s="137">
        <v>112893</v>
      </c>
      <c r="D3" s="148"/>
      <c r="E3" s="137">
        <v>204845</v>
      </c>
      <c r="F3" s="148"/>
      <c r="G3" s="173">
        <v>176284</v>
      </c>
      <c r="H3" s="174"/>
      <c r="I3" s="174"/>
      <c r="J3" s="174"/>
      <c r="K3" s="174"/>
      <c r="L3" s="175"/>
      <c r="M3" s="137">
        <v>200095</v>
      </c>
      <c r="N3" s="148"/>
      <c r="O3" s="148"/>
      <c r="P3" s="148"/>
      <c r="Q3" s="148"/>
      <c r="R3" s="138"/>
      <c r="S3" s="137">
        <v>203375</v>
      </c>
      <c r="T3" s="138"/>
      <c r="U3" s="173" t="s">
        <v>249</v>
      </c>
      <c r="V3" s="175"/>
      <c r="W3" s="137">
        <v>203089</v>
      </c>
      <c r="X3" s="138"/>
      <c r="Y3" s="48">
        <v>205613</v>
      </c>
      <c r="Z3" s="46"/>
      <c r="AA3" s="46"/>
      <c r="AB3" s="47"/>
    </row>
    <row r="4" spans="1:28" s="3" customFormat="1" ht="50.1" customHeight="1" thickBot="1" x14ac:dyDescent="0.25">
      <c r="A4" s="181"/>
      <c r="B4" s="7" t="s">
        <v>26</v>
      </c>
      <c r="C4" s="158" t="s">
        <v>208</v>
      </c>
      <c r="D4" s="160"/>
      <c r="E4" s="49" t="s">
        <v>198</v>
      </c>
      <c r="F4" s="54"/>
      <c r="G4" s="158" t="s">
        <v>207</v>
      </c>
      <c r="H4" s="159"/>
      <c r="I4" s="159"/>
      <c r="J4" s="159"/>
      <c r="K4" s="159"/>
      <c r="L4" s="160"/>
      <c r="M4" s="51" t="s">
        <v>205</v>
      </c>
      <c r="N4" s="53"/>
      <c r="O4" s="51"/>
      <c r="P4" s="53"/>
      <c r="Q4" s="51"/>
      <c r="R4" s="53"/>
      <c r="S4" s="140" t="s">
        <v>281</v>
      </c>
      <c r="T4" s="141"/>
      <c r="U4" s="158" t="s">
        <v>95</v>
      </c>
      <c r="V4" s="160"/>
      <c r="W4" s="51" t="s">
        <v>250</v>
      </c>
      <c r="X4" s="53"/>
      <c r="Y4" s="49" t="s">
        <v>241</v>
      </c>
      <c r="Z4" s="50"/>
      <c r="AA4" s="50"/>
      <c r="AB4" s="54"/>
    </row>
    <row r="5" spans="1:28" s="3" customFormat="1" ht="49.5" customHeight="1" thickBot="1" x14ac:dyDescent="0.25">
      <c r="A5" s="182"/>
      <c r="B5" s="5"/>
      <c r="C5" s="158" t="s">
        <v>117</v>
      </c>
      <c r="D5" s="160"/>
      <c r="E5" s="49" t="s">
        <v>198</v>
      </c>
      <c r="F5" s="54"/>
      <c r="G5" s="158" t="s">
        <v>119</v>
      </c>
      <c r="H5" s="160"/>
      <c r="I5" s="158" t="s">
        <v>118</v>
      </c>
      <c r="J5" s="160"/>
      <c r="K5" s="158" t="s">
        <v>120</v>
      </c>
      <c r="L5" s="160"/>
      <c r="M5" s="49" t="s">
        <v>161</v>
      </c>
      <c r="N5" s="54"/>
      <c r="O5" s="49" t="s">
        <v>160</v>
      </c>
      <c r="P5" s="54"/>
      <c r="Q5" s="49" t="s">
        <v>162</v>
      </c>
      <c r="R5" s="54"/>
      <c r="S5" s="140" t="s">
        <v>280</v>
      </c>
      <c r="T5" s="141"/>
      <c r="U5" s="158" t="s">
        <v>121</v>
      </c>
      <c r="V5" s="160"/>
      <c r="W5" s="49" t="s">
        <v>251</v>
      </c>
      <c r="X5" s="53"/>
      <c r="Y5" s="49" t="s">
        <v>242</v>
      </c>
      <c r="Z5" s="54"/>
      <c r="AA5" s="49" t="s">
        <v>246</v>
      </c>
      <c r="AB5" s="54"/>
    </row>
    <row r="6" spans="1:28" s="3" customFormat="1" ht="16.5" thickBot="1" x14ac:dyDescent="0.25">
      <c r="A6" s="114"/>
      <c r="B6" s="118" t="s">
        <v>268</v>
      </c>
      <c r="C6" s="172" t="s">
        <v>284</v>
      </c>
      <c r="D6" s="164"/>
      <c r="E6" s="134">
        <v>37.783019000000003</v>
      </c>
      <c r="F6" s="131"/>
      <c r="G6" s="134">
        <v>39.70082</v>
      </c>
      <c r="H6" s="131"/>
      <c r="I6" s="134">
        <v>39.317300000000003</v>
      </c>
      <c r="J6" s="131"/>
      <c r="K6" s="134">
        <v>39.574890000000003</v>
      </c>
      <c r="L6" s="131"/>
      <c r="M6" s="134">
        <v>39.00804145</v>
      </c>
      <c r="N6" s="131"/>
      <c r="O6" s="134">
        <v>38.930371780000002</v>
      </c>
      <c r="P6" s="131"/>
      <c r="Q6" s="134">
        <v>39.343961839999999</v>
      </c>
      <c r="R6" s="131"/>
      <c r="S6" s="130" t="s">
        <v>278</v>
      </c>
      <c r="T6" s="131"/>
      <c r="U6" s="163" t="s">
        <v>286</v>
      </c>
      <c r="V6" s="164"/>
      <c r="W6" s="134">
        <v>38.895589999999999</v>
      </c>
      <c r="X6" s="131"/>
      <c r="Y6" s="71"/>
      <c r="Z6" s="72"/>
      <c r="AA6" s="71"/>
      <c r="AB6" s="72"/>
    </row>
    <row r="7" spans="1:28" s="3" customFormat="1" ht="16.5" thickBot="1" x14ac:dyDescent="0.25">
      <c r="A7" s="114"/>
      <c r="B7" s="118" t="s">
        <v>269</v>
      </c>
      <c r="C7" s="167" t="s">
        <v>285</v>
      </c>
      <c r="D7" s="166"/>
      <c r="E7" s="142">
        <v>80.478217000000001</v>
      </c>
      <c r="F7" s="143"/>
      <c r="G7" s="142">
        <v>-79.789400000000001</v>
      </c>
      <c r="H7" s="143"/>
      <c r="I7" s="142">
        <v>-80.220160000000007</v>
      </c>
      <c r="J7" s="143"/>
      <c r="K7" s="142">
        <v>-79.844650000000001</v>
      </c>
      <c r="L7" s="143"/>
      <c r="M7" s="142">
        <v>-80.30804784</v>
      </c>
      <c r="N7" s="143"/>
      <c r="O7" s="142">
        <v>-79.905321130000004</v>
      </c>
      <c r="P7" s="143"/>
      <c r="Q7" s="142">
        <v>-80.23740574</v>
      </c>
      <c r="R7" s="143"/>
      <c r="S7" s="139" t="s">
        <v>279</v>
      </c>
      <c r="T7" s="136"/>
      <c r="U7" s="142" t="s">
        <v>287</v>
      </c>
      <c r="V7" s="143"/>
      <c r="W7" s="142">
        <v>-79.767989999999998</v>
      </c>
      <c r="X7" s="143"/>
      <c r="Y7" s="71"/>
      <c r="Z7" s="72"/>
      <c r="AA7" s="71"/>
      <c r="AB7" s="72"/>
    </row>
    <row r="8" spans="1:28" s="3" customFormat="1" ht="20.100000000000001" customHeight="1" thickBot="1" x14ac:dyDescent="0.25">
      <c r="A8" s="156"/>
      <c r="B8" s="11" t="s">
        <v>30</v>
      </c>
      <c r="C8" s="149" t="s">
        <v>56</v>
      </c>
      <c r="D8" s="150"/>
      <c r="E8" s="55" t="s">
        <v>199</v>
      </c>
      <c r="F8" s="56"/>
      <c r="G8" s="149" t="s">
        <v>35</v>
      </c>
      <c r="H8" s="150"/>
      <c r="I8" s="149" t="s">
        <v>33</v>
      </c>
      <c r="J8" s="150"/>
      <c r="K8" s="149" t="s">
        <v>37</v>
      </c>
      <c r="L8" s="150"/>
      <c r="M8" s="55" t="s">
        <v>165</v>
      </c>
      <c r="N8" s="56"/>
      <c r="O8" s="55" t="s">
        <v>163</v>
      </c>
      <c r="P8" s="56"/>
      <c r="Q8" s="55" t="s">
        <v>167</v>
      </c>
      <c r="R8" s="56"/>
      <c r="S8" s="57" t="s">
        <v>276</v>
      </c>
      <c r="T8" s="58"/>
      <c r="U8" s="176" t="s">
        <v>52</v>
      </c>
      <c r="V8" s="177"/>
      <c r="W8" s="55" t="s">
        <v>252</v>
      </c>
      <c r="X8" s="56"/>
      <c r="Y8" s="57" t="s">
        <v>243</v>
      </c>
      <c r="Z8" s="58"/>
      <c r="AA8" s="57" t="s">
        <v>247</v>
      </c>
      <c r="AB8" s="58"/>
    </row>
    <row r="9" spans="1:28" s="3" customFormat="1" ht="20.100000000000001" customHeight="1" thickBot="1" x14ac:dyDescent="0.25">
      <c r="A9" s="157"/>
      <c r="B9" s="12"/>
      <c r="C9" s="151" t="s">
        <v>74</v>
      </c>
      <c r="D9" s="152"/>
      <c r="E9" s="57" t="s">
        <v>101</v>
      </c>
      <c r="F9" s="58"/>
      <c r="G9" s="178" t="s">
        <v>36</v>
      </c>
      <c r="H9" s="179"/>
      <c r="I9" s="151" t="s">
        <v>44</v>
      </c>
      <c r="J9" s="152"/>
      <c r="K9" s="178" t="s">
        <v>209</v>
      </c>
      <c r="L9" s="179"/>
      <c r="M9" s="57" t="s">
        <v>166</v>
      </c>
      <c r="N9" s="58"/>
      <c r="O9" s="57" t="s">
        <v>164</v>
      </c>
      <c r="P9" s="58"/>
      <c r="Q9" s="57" t="s">
        <v>168</v>
      </c>
      <c r="R9" s="58"/>
      <c r="S9" s="57" t="s">
        <v>277</v>
      </c>
      <c r="T9" s="58"/>
      <c r="U9" s="178" t="s">
        <v>53</v>
      </c>
      <c r="V9" s="179"/>
      <c r="W9" s="57" t="s">
        <v>253</v>
      </c>
      <c r="X9" s="58"/>
      <c r="Y9" s="57" t="s">
        <v>244</v>
      </c>
      <c r="Z9" s="58"/>
      <c r="AA9" s="57" t="s">
        <v>248</v>
      </c>
      <c r="AB9" s="58"/>
    </row>
    <row r="10" spans="1:28" s="3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</row>
    <row r="11" spans="1:28" s="2" customFormat="1" ht="20.100000000000001" customHeight="1" x14ac:dyDescent="0.2">
      <c r="A11" s="37">
        <v>1</v>
      </c>
      <c r="B11" s="37" t="s">
        <v>6</v>
      </c>
      <c r="C11" s="115">
        <v>82.25</v>
      </c>
      <c r="D11" s="18">
        <f>IF(C11="No Bid","",IF(C11&lt;&gt;0,C11+'Basic Price Adjustment'!$E33,""))</f>
        <v>81.53</v>
      </c>
      <c r="E11" s="115">
        <v>62.32</v>
      </c>
      <c r="F11" s="18">
        <f>IF(E11="No Bid","",IF(E11&lt;&gt;0,E11+'Basic Price Adjustment'!$E33,""))</f>
        <v>61.6</v>
      </c>
      <c r="G11" s="115">
        <v>55.2</v>
      </c>
      <c r="H11" s="18">
        <f>IF(G11="No Bid","",IF(G11&lt;&gt;0,G11+'Basic Price Adjustment'!$E33,""))</f>
        <v>54.480000000000004</v>
      </c>
      <c r="I11" s="115">
        <v>64</v>
      </c>
      <c r="J11" s="18">
        <f>IF(I11="No Bid","",IF(I11&lt;&gt;0,I11+'Basic Price Adjustment'!$E33,""))</f>
        <v>63.28</v>
      </c>
      <c r="K11" s="115">
        <v>55.2</v>
      </c>
      <c r="L11" s="18">
        <f>IF(K11="No Bid","",IF(K11&lt;&gt;0,K11+'Basic Price Adjustment'!$E33,""))</f>
        <v>54.480000000000004</v>
      </c>
      <c r="M11" s="115">
        <v>68.95</v>
      </c>
      <c r="N11" s="18">
        <f>IF(M11="No Bid","",IF(M11&lt;&gt;0,M11+'Basic Price Adjustment'!$E33,""))</f>
        <v>68.23</v>
      </c>
      <c r="O11" s="115">
        <v>63.28</v>
      </c>
      <c r="P11" s="18">
        <f>IF(O11="No Bid","",IF(O11&lt;&gt;0,O11+'Basic Price Adjustment'!$E33,""))</f>
        <v>62.56</v>
      </c>
      <c r="Q11" s="115">
        <v>69.64</v>
      </c>
      <c r="R11" s="18">
        <f>IF(Q11="No Bid","",IF(Q11&lt;&gt;0,Q11+'Basic Price Adjustment'!$E33,""))</f>
        <v>68.92</v>
      </c>
      <c r="S11" s="120">
        <v>80</v>
      </c>
      <c r="T11" s="18">
        <f>IF(S11="No Bid","",IF(S11&lt;&gt;0,S11+'Basic Price Adjustment'!$E33,""))</f>
        <v>79.28</v>
      </c>
      <c r="U11" s="115">
        <v>60.85</v>
      </c>
      <c r="V11" s="18">
        <f>IF(U11="No Bid","",IF(U11&lt;&gt;0,U11+'Basic Price Adjustment'!$E33,""))</f>
        <v>60.13</v>
      </c>
      <c r="W11" s="115">
        <v>67.5</v>
      </c>
      <c r="X11" s="18">
        <f>IF(W11="No Bid","",IF(W11&lt;&gt;0,W11+'Basic Price Adjustment'!$E33,""))</f>
        <v>66.78</v>
      </c>
      <c r="Y11" s="39">
        <v>72.75</v>
      </c>
      <c r="Z11" s="18">
        <f>IF(Y11="No Bid","",IF(Y11&lt;&gt;0,Y11+'Basic Price Adjustment'!$E33,""))</f>
        <v>72.03</v>
      </c>
      <c r="AA11" s="39">
        <v>62.75</v>
      </c>
      <c r="AB11" s="18">
        <f>IF(AA11="No Bid","",IF(AA11&lt;&gt;0,AA11+'Basic Price Adjustment'!$E33,""))</f>
        <v>62.03</v>
      </c>
    </row>
    <row r="12" spans="1:28" s="2" customFormat="1" ht="20.100000000000001" customHeight="1" x14ac:dyDescent="0.2">
      <c r="A12" s="31">
        <v>2</v>
      </c>
      <c r="B12" s="31" t="s">
        <v>179</v>
      </c>
      <c r="C12" s="115">
        <v>85.5</v>
      </c>
      <c r="D12" s="18">
        <f>IF(C12="No Bid","",IF(C12&lt;&gt;0,C12+'Basic Price Adjustment'!$E34,""))</f>
        <v>84.73</v>
      </c>
      <c r="E12" s="115"/>
      <c r="F12" s="18" t="str">
        <f>IF(E12="No Bid","",IF(E12&lt;&gt;0,E12+'Basic Price Adjustment'!$E34,""))</f>
        <v/>
      </c>
      <c r="G12" s="115">
        <v>61.7</v>
      </c>
      <c r="H12" s="18">
        <f>IF(G12="No Bid","",IF(G12&lt;&gt;0,G12+'Basic Price Adjustment'!$E34,""))</f>
        <v>60.93</v>
      </c>
      <c r="I12" s="115">
        <v>68.900000000000006</v>
      </c>
      <c r="J12" s="18">
        <f>IF(I12="No Bid","",IF(I12&lt;&gt;0,I12+'Basic Price Adjustment'!$E34,""))</f>
        <v>68.13000000000001</v>
      </c>
      <c r="K12" s="115">
        <v>61.7</v>
      </c>
      <c r="L12" s="18">
        <f>IF(K12="No Bid","",IF(K12&lt;&gt;0,K12+'Basic Price Adjustment'!$E34,""))</f>
        <v>60.93</v>
      </c>
      <c r="M12" s="115">
        <v>72.88</v>
      </c>
      <c r="N12" s="18">
        <f>IF(M12="No Bid","",IF(M12&lt;&gt;0,M12+'Basic Price Adjustment'!$E34,""))</f>
        <v>72.11</v>
      </c>
      <c r="O12" s="115">
        <v>62.87</v>
      </c>
      <c r="P12" s="18">
        <f>IF(O12="No Bid","",IF(O12&lt;&gt;0,O12+'Basic Price Adjustment'!$E34,""))</f>
        <v>62.099999999999994</v>
      </c>
      <c r="Q12" s="115">
        <v>73.33</v>
      </c>
      <c r="R12" s="18">
        <f>IF(Q12="No Bid","",IF(Q12&lt;&gt;0,Q12+'Basic Price Adjustment'!$E34,""))</f>
        <v>72.56</v>
      </c>
      <c r="S12" s="115">
        <v>86</v>
      </c>
      <c r="T12" s="18">
        <f>IF(S12="No Bid","",IF(S12&lt;&gt;0,S12+'Basic Price Adjustment'!$E34,""))</f>
        <v>85.23</v>
      </c>
      <c r="U12" s="115">
        <v>60.85</v>
      </c>
      <c r="V12" s="18">
        <f>IF(U12="No Bid","",IF(U12&lt;&gt;0,U12+'Basic Price Adjustment'!$E34,""))</f>
        <v>60.08</v>
      </c>
      <c r="W12" s="115">
        <v>67.5</v>
      </c>
      <c r="X12" s="18">
        <f>IF(W12="No Bid","",IF(W12&lt;&gt;0,W12+'Basic Price Adjustment'!$E34,""))</f>
        <v>66.73</v>
      </c>
      <c r="Y12" s="32">
        <v>80</v>
      </c>
      <c r="Z12" s="18">
        <f>IF(Y12="No Bid","",IF(Y12&lt;&gt;0,Y12+'Basic Price Adjustment'!$E34,""))</f>
        <v>79.23</v>
      </c>
      <c r="AA12" s="32">
        <v>69</v>
      </c>
      <c r="AB12" s="18">
        <f>IF(AA12="No Bid","",IF(AA12&lt;&gt;0,AA12+'Basic Price Adjustment'!$E34,""))</f>
        <v>68.23</v>
      </c>
    </row>
    <row r="13" spans="1:28" s="2" customFormat="1" ht="20.100000000000001" customHeight="1" x14ac:dyDescent="0.2">
      <c r="A13" s="36">
        <v>3</v>
      </c>
      <c r="B13" s="36" t="s">
        <v>7</v>
      </c>
      <c r="C13" s="115">
        <v>84.75</v>
      </c>
      <c r="D13" s="18">
        <f>IF(C13="No Bid","",IF(C13&lt;&gt;0,C13+'Basic Price Adjustment'!$E35,""))</f>
        <v>83.92</v>
      </c>
      <c r="E13" s="115">
        <v>72.87</v>
      </c>
      <c r="F13" s="18">
        <f>IF(E13="No Bid","",IF(E13&lt;&gt;0,E13+'Basic Price Adjustment'!$E35,""))</f>
        <v>72.040000000000006</v>
      </c>
      <c r="G13" s="115">
        <v>60.35</v>
      </c>
      <c r="H13" s="18">
        <f>IF(G13="No Bid","",IF(G13&lt;&gt;0,G13+'Basic Price Adjustment'!$E35,""))</f>
        <v>59.52</v>
      </c>
      <c r="I13" s="115">
        <v>67</v>
      </c>
      <c r="J13" s="18">
        <f>IF(I13="No Bid","",IF(I13&lt;&gt;0,I13+'Basic Price Adjustment'!$E35,""))</f>
        <v>66.17</v>
      </c>
      <c r="K13" s="115">
        <v>60.35</v>
      </c>
      <c r="L13" s="18">
        <f>IF(K13="No Bid","",IF(K13&lt;&gt;0,K13+'Basic Price Adjustment'!$E35,""))</f>
        <v>59.52</v>
      </c>
      <c r="M13" s="115">
        <v>73.2</v>
      </c>
      <c r="N13" s="18">
        <f>IF(M13="No Bid","",IF(M13&lt;&gt;0,M13+'Basic Price Adjustment'!$E35,""))</f>
        <v>72.37</v>
      </c>
      <c r="O13" s="115">
        <v>68.45</v>
      </c>
      <c r="P13" s="18">
        <f>IF(O13="No Bid","",IF(O13&lt;&gt;0,O13+'Basic Price Adjustment'!$E35,""))</f>
        <v>67.62</v>
      </c>
      <c r="Q13" s="115">
        <v>73.33</v>
      </c>
      <c r="R13" s="18">
        <f>IF(Q13="No Bid","",IF(Q13&lt;&gt;0,Q13+'Basic Price Adjustment'!$E35,""))</f>
        <v>72.5</v>
      </c>
      <c r="S13" s="120">
        <v>84</v>
      </c>
      <c r="T13" s="18">
        <f>IF(S13="No Bid","",IF(S13&lt;&gt;0,S13+'Basic Price Adjustment'!$E35,""))</f>
        <v>83.17</v>
      </c>
      <c r="U13" s="115">
        <v>63.15</v>
      </c>
      <c r="V13" s="18">
        <f>IF(U13="No Bid","",IF(U13&lt;&gt;0,U13+'Basic Price Adjustment'!$E35,""))</f>
        <v>62.32</v>
      </c>
      <c r="W13" s="115">
        <v>73.75</v>
      </c>
      <c r="X13" s="18">
        <f>IF(W13="No Bid","",IF(W13&lt;&gt;0,W13+'Basic Price Adjustment'!$E35,""))</f>
        <v>72.92</v>
      </c>
      <c r="Y13" s="38">
        <v>80</v>
      </c>
      <c r="Z13" s="18">
        <f>IF(Y13="No Bid","",IF(Y13&lt;&gt;0,Y13+'Basic Price Adjustment'!$E35,""))</f>
        <v>79.17</v>
      </c>
      <c r="AA13" s="38">
        <v>69</v>
      </c>
      <c r="AB13" s="18">
        <f>IF(AA13="No Bid","",IF(AA13&lt;&gt;0,AA13+'Basic Price Adjustment'!$E35,""))</f>
        <v>68.17</v>
      </c>
    </row>
    <row r="14" spans="1:28" s="2" customFormat="1" ht="20.100000000000001" customHeight="1" x14ac:dyDescent="0.2">
      <c r="A14" s="31">
        <v>4</v>
      </c>
      <c r="B14" s="31" t="s">
        <v>8</v>
      </c>
      <c r="C14" s="115">
        <v>84.75</v>
      </c>
      <c r="D14" s="18">
        <f>IF(C14="No Bid","",IF(C14&lt;&gt;0,C14+'Basic Price Adjustment'!$E36,""))</f>
        <v>83.92</v>
      </c>
      <c r="E14" s="115">
        <v>72.87</v>
      </c>
      <c r="F14" s="18">
        <f>IF(E14="No Bid","",IF(E14&lt;&gt;0,E14+'Basic Price Adjustment'!$E36,""))</f>
        <v>72.040000000000006</v>
      </c>
      <c r="G14" s="115">
        <v>60.35</v>
      </c>
      <c r="H14" s="18">
        <f>IF(G14="No Bid","",IF(G14&lt;&gt;0,G14+'Basic Price Adjustment'!$E36,""))</f>
        <v>59.52</v>
      </c>
      <c r="I14" s="115">
        <v>67</v>
      </c>
      <c r="J14" s="18">
        <f>IF(I14="No Bid","",IF(I14&lt;&gt;0,I14+'Basic Price Adjustment'!$E36,""))</f>
        <v>66.17</v>
      </c>
      <c r="K14" s="115">
        <v>60.35</v>
      </c>
      <c r="L14" s="18">
        <f>IF(K14="No Bid","",IF(K14&lt;&gt;0,K14+'Basic Price Adjustment'!$E36,""))</f>
        <v>59.52</v>
      </c>
      <c r="M14" s="115">
        <v>73.2</v>
      </c>
      <c r="N14" s="18">
        <f>IF(M14="No Bid","",IF(M14&lt;&gt;0,M14+'Basic Price Adjustment'!$E36,""))</f>
        <v>72.37</v>
      </c>
      <c r="O14" s="115">
        <v>68.45</v>
      </c>
      <c r="P14" s="18">
        <f>IF(O14="No Bid","",IF(O14&lt;&gt;0,O14+'Basic Price Adjustment'!$E36,""))</f>
        <v>67.62</v>
      </c>
      <c r="Q14" s="115">
        <v>73.33</v>
      </c>
      <c r="R14" s="18">
        <f>IF(Q14="No Bid","",IF(Q14&lt;&gt;0,Q14+'Basic Price Adjustment'!$E36,""))</f>
        <v>72.5</v>
      </c>
      <c r="S14" s="115">
        <v>84</v>
      </c>
      <c r="T14" s="18">
        <f>IF(S14="No Bid","",IF(S14&lt;&gt;0,S14+'Basic Price Adjustment'!$E36,""))</f>
        <v>83.17</v>
      </c>
      <c r="U14" s="115">
        <v>63.15</v>
      </c>
      <c r="V14" s="18">
        <f>IF(U14="No Bid","",IF(U14&lt;&gt;0,U14+'Basic Price Adjustment'!$E36,""))</f>
        <v>62.32</v>
      </c>
      <c r="W14" s="115">
        <v>73.75</v>
      </c>
      <c r="X14" s="18">
        <f>IF(W14="No Bid","",IF(W14&lt;&gt;0,W14+'Basic Price Adjustment'!$E36,""))</f>
        <v>72.92</v>
      </c>
      <c r="Y14" s="32">
        <v>80</v>
      </c>
      <c r="Z14" s="18">
        <f>IF(Y14="No Bid","",IF(Y14&lt;&gt;0,Y14+'Basic Price Adjustment'!$E36,""))</f>
        <v>79.17</v>
      </c>
      <c r="AA14" s="32">
        <v>69</v>
      </c>
      <c r="AB14" s="18">
        <f>IF(AA14="No Bid","",IF(AA14&lt;&gt;0,AA14+'Basic Price Adjustment'!$E36,""))</f>
        <v>68.17</v>
      </c>
    </row>
    <row r="15" spans="1:28" s="2" customFormat="1" ht="20.100000000000001" customHeight="1" x14ac:dyDescent="0.2">
      <c r="A15" s="36">
        <v>5</v>
      </c>
      <c r="B15" s="36" t="s">
        <v>9</v>
      </c>
      <c r="C15" s="115">
        <v>86</v>
      </c>
      <c r="D15" s="18">
        <f>IF(C15="No Bid","",IF(C15&lt;&gt;0,C15+'Basic Price Adjustment'!$E37,""))</f>
        <v>85.15</v>
      </c>
      <c r="E15" s="115">
        <v>73.61</v>
      </c>
      <c r="F15" s="18">
        <f>IF(E15="No Bid","",IF(E15&lt;&gt;0,E15+'Basic Price Adjustment'!$E37,""))</f>
        <v>72.760000000000005</v>
      </c>
      <c r="G15" s="115">
        <v>60.35</v>
      </c>
      <c r="H15" s="18">
        <f>IF(G15="No Bid","",IF(G15&lt;&gt;0,G15+'Basic Price Adjustment'!$E37,""))</f>
        <v>59.5</v>
      </c>
      <c r="I15" s="115">
        <v>67</v>
      </c>
      <c r="J15" s="18">
        <f>IF(I15="No Bid","",IF(I15&lt;&gt;0,I15+'Basic Price Adjustment'!$E37,""))</f>
        <v>66.150000000000006</v>
      </c>
      <c r="K15" s="115">
        <v>60.35</v>
      </c>
      <c r="L15" s="18">
        <f>IF(K15="No Bid","",IF(K15&lt;&gt;0,K15+'Basic Price Adjustment'!$E37,""))</f>
        <v>59.5</v>
      </c>
      <c r="M15" s="115">
        <v>73.41</v>
      </c>
      <c r="N15" s="18">
        <f>IF(M15="No Bid","",IF(M15&lt;&gt;0,M15+'Basic Price Adjustment'!$E37,""))</f>
        <v>72.56</v>
      </c>
      <c r="O15" s="115">
        <v>69.510000000000005</v>
      </c>
      <c r="P15" s="18">
        <f>IF(O15="No Bid","",IF(O15&lt;&gt;0,O15+'Basic Price Adjustment'!$E37,""))</f>
        <v>68.660000000000011</v>
      </c>
      <c r="Q15" s="115">
        <v>73.41</v>
      </c>
      <c r="R15" s="18">
        <f>IF(Q15="No Bid","",IF(Q15&lt;&gt;0,Q15+'Basic Price Adjustment'!$E37,""))</f>
        <v>72.56</v>
      </c>
      <c r="S15" s="120">
        <v>85</v>
      </c>
      <c r="T15" s="18">
        <f>IF(S15="No Bid","",IF(S15&lt;&gt;0,S15+'Basic Price Adjustment'!$E37,""))</f>
        <v>84.15</v>
      </c>
      <c r="U15" s="115">
        <v>62.7</v>
      </c>
      <c r="V15" s="18">
        <f>IF(U15="No Bid","",IF(U15&lt;&gt;0,U15+'Basic Price Adjustment'!$E37,""))</f>
        <v>61.85</v>
      </c>
      <c r="W15" s="115">
        <v>76</v>
      </c>
      <c r="X15" s="18">
        <f>IF(W15="No Bid","",IF(W15&lt;&gt;0,W15+'Basic Price Adjustment'!$E37,""))</f>
        <v>75.150000000000006</v>
      </c>
      <c r="Y15" s="38">
        <v>80</v>
      </c>
      <c r="Z15" s="18">
        <f>IF(Y15="No Bid","",IF(Y15&lt;&gt;0,Y15+'Basic Price Adjustment'!$E37,""))</f>
        <v>79.150000000000006</v>
      </c>
      <c r="AA15" s="38">
        <v>69</v>
      </c>
      <c r="AB15" s="18">
        <f>IF(AA15="No Bid","",IF(AA15&lt;&gt;0,AA15+'Basic Price Adjustment'!$E37,""))</f>
        <v>68.150000000000006</v>
      </c>
    </row>
    <row r="16" spans="1:28" s="2" customFormat="1" ht="20.100000000000001" customHeight="1" x14ac:dyDescent="0.2">
      <c r="A16" s="31">
        <v>6</v>
      </c>
      <c r="B16" s="31" t="s">
        <v>10</v>
      </c>
      <c r="C16" s="115">
        <v>99.5</v>
      </c>
      <c r="D16" s="18">
        <f>IF(C16="No Bid","",IF(C16&lt;&gt;0,C16+'Basic Price Adjustment'!$E38,""))</f>
        <v>98.66</v>
      </c>
      <c r="E16" s="115"/>
      <c r="F16" s="18" t="str">
        <f>IF(E16="No Bid","",IF(E16&lt;&gt;0,E16+'Basic Price Adjustment'!$E38,""))</f>
        <v/>
      </c>
      <c r="G16" s="115">
        <v>68</v>
      </c>
      <c r="H16" s="18">
        <f>IF(G16="No Bid","",IF(G16&lt;&gt;0,G16+'Basic Price Adjustment'!$E38,""))</f>
        <v>67.16</v>
      </c>
      <c r="I16" s="115">
        <v>74.3</v>
      </c>
      <c r="J16" s="18">
        <f>IF(I16="No Bid","",IF(I16&lt;&gt;0,I16+'Basic Price Adjustment'!$E38,""))</f>
        <v>73.459999999999994</v>
      </c>
      <c r="K16" s="115">
        <v>68</v>
      </c>
      <c r="L16" s="18">
        <f>IF(K16="No Bid","",IF(K16&lt;&gt;0,K16+'Basic Price Adjustment'!$E38,""))</f>
        <v>67.16</v>
      </c>
      <c r="M16" s="115">
        <v>77.09</v>
      </c>
      <c r="N16" s="18">
        <f>IF(M16="No Bid","",IF(M16&lt;&gt;0,M16+'Basic Price Adjustment'!$E38,""))</f>
        <v>76.25</v>
      </c>
      <c r="O16" s="115">
        <v>72.37</v>
      </c>
      <c r="P16" s="18">
        <f>IF(O16="No Bid","",IF(O16&lt;&gt;0,O16+'Basic Price Adjustment'!$E38,""))</f>
        <v>71.53</v>
      </c>
      <c r="Q16" s="115">
        <v>77.09</v>
      </c>
      <c r="R16" s="18">
        <f>IF(Q16="No Bid","",IF(Q16&lt;&gt;0,Q16+'Basic Price Adjustment'!$E38,""))</f>
        <v>76.25</v>
      </c>
      <c r="S16" s="115">
        <v>96</v>
      </c>
      <c r="T16" s="18">
        <f>IF(S16="No Bid","",IF(S16&lt;&gt;0,S16+'Basic Price Adjustment'!$E38,""))</f>
        <v>95.16</v>
      </c>
      <c r="U16" s="115">
        <v>64.099999999999994</v>
      </c>
      <c r="V16" s="18">
        <f>IF(U16="No Bid","",IF(U16&lt;&gt;0,U16+'Basic Price Adjustment'!$E38,""))</f>
        <v>63.259999999999991</v>
      </c>
      <c r="W16" s="115">
        <v>80</v>
      </c>
      <c r="X16" s="18">
        <f>IF(W16="No Bid","",IF(W16&lt;&gt;0,W16+'Basic Price Adjustment'!$E38,""))</f>
        <v>79.16</v>
      </c>
      <c r="Y16" s="32">
        <v>93</v>
      </c>
      <c r="Z16" s="18">
        <f>IF(Y16="No Bid","",IF(Y16&lt;&gt;0,Y16+'Basic Price Adjustment'!$E38,""))</f>
        <v>92.16</v>
      </c>
      <c r="AA16" s="32">
        <v>83</v>
      </c>
      <c r="AB16" s="18">
        <f>IF(AA16="No Bid","",IF(AA16&lt;&gt;0,AA16+'Basic Price Adjustment'!$E38,""))</f>
        <v>82.16</v>
      </c>
    </row>
    <row r="17" spans="1:28" s="2" customFormat="1" ht="20.100000000000001" customHeight="1" x14ac:dyDescent="0.2">
      <c r="A17" s="36">
        <v>7</v>
      </c>
      <c r="B17" s="36" t="s">
        <v>11</v>
      </c>
      <c r="C17" s="115">
        <v>86</v>
      </c>
      <c r="D17" s="18">
        <f>IF(C17="No Bid","",IF(C17&lt;&gt;0,C17+'Basic Price Adjustment'!$E39,""))</f>
        <v>85.2</v>
      </c>
      <c r="E17" s="115"/>
      <c r="F17" s="18" t="str">
        <f>IF(E17="No Bid","",IF(E17&lt;&gt;0,E17+'Basic Price Adjustment'!$E39,""))</f>
        <v/>
      </c>
      <c r="G17" s="115">
        <v>62.5</v>
      </c>
      <c r="H17" s="18">
        <f>IF(G17="No Bid","",IF(G17&lt;&gt;0,G17+'Basic Price Adjustment'!$E39,""))</f>
        <v>61.7</v>
      </c>
      <c r="I17" s="115">
        <v>72</v>
      </c>
      <c r="J17" s="18">
        <f>IF(I17="No Bid","",IF(I17&lt;&gt;0,I17+'Basic Price Adjustment'!$E39,""))</f>
        <v>71.2</v>
      </c>
      <c r="K17" s="115">
        <v>62.5</v>
      </c>
      <c r="L17" s="18">
        <f>IF(K17="No Bid","",IF(K17&lt;&gt;0,K17+'Basic Price Adjustment'!$E39,""))</f>
        <v>61.7</v>
      </c>
      <c r="M17" s="115">
        <v>73.2</v>
      </c>
      <c r="N17" s="18">
        <f>IF(M17="No Bid","",IF(M17&lt;&gt;0,M17+'Basic Price Adjustment'!$E39,""))</f>
        <v>72.400000000000006</v>
      </c>
      <c r="O17" s="115">
        <v>68.45</v>
      </c>
      <c r="P17" s="18">
        <f>IF(O17="No Bid","",IF(O17&lt;&gt;0,O17+'Basic Price Adjustment'!$E39,""))</f>
        <v>67.650000000000006</v>
      </c>
      <c r="Q17" s="115">
        <v>73.33</v>
      </c>
      <c r="R17" s="18">
        <f>IF(Q17="No Bid","",IF(Q17&lt;&gt;0,Q17+'Basic Price Adjustment'!$E39,""))</f>
        <v>72.53</v>
      </c>
      <c r="S17" s="120">
        <v>86</v>
      </c>
      <c r="T17" s="18">
        <f>IF(S17="No Bid","",IF(S17&lt;&gt;0,S17+'Basic Price Adjustment'!$E39,""))</f>
        <v>85.2</v>
      </c>
      <c r="U17" s="115">
        <v>66.849999999999994</v>
      </c>
      <c r="V17" s="18">
        <f>IF(U17="No Bid","",IF(U17&lt;&gt;0,U17+'Basic Price Adjustment'!$E39,""))</f>
        <v>66.05</v>
      </c>
      <c r="W17" s="115">
        <v>75</v>
      </c>
      <c r="X17" s="18">
        <f>IF(W17="No Bid","",IF(W17&lt;&gt;0,W17+'Basic Price Adjustment'!$E39,""))</f>
        <v>74.2</v>
      </c>
      <c r="Y17" s="38">
        <v>82</v>
      </c>
      <c r="Z17" s="18">
        <f>IF(Y17="No Bid","",IF(Y17&lt;&gt;0,Y17+'Basic Price Adjustment'!$E39,""))</f>
        <v>81.2</v>
      </c>
      <c r="AA17" s="38">
        <v>72</v>
      </c>
      <c r="AB17" s="18">
        <f>IF(AA17="No Bid","",IF(AA17&lt;&gt;0,AA17+'Basic Price Adjustment'!$E39,""))</f>
        <v>71.2</v>
      </c>
    </row>
    <row r="18" spans="1:28" s="2" customFormat="1" ht="20.100000000000001" customHeight="1" x14ac:dyDescent="0.2">
      <c r="A18" s="31">
        <v>8</v>
      </c>
      <c r="B18" s="31" t="s">
        <v>12</v>
      </c>
      <c r="C18" s="115">
        <v>89</v>
      </c>
      <c r="D18" s="18">
        <f>IF(C18="No Bid","",IF(C18&lt;&gt;0,C18+'Basic Price Adjustment'!$E40,""))</f>
        <v>88.05</v>
      </c>
      <c r="E18" s="115">
        <v>76.180000000000007</v>
      </c>
      <c r="F18" s="18">
        <f>IF(E18="No Bid","",IF(E18&lt;&gt;0,E18+'Basic Price Adjustment'!$E40,""))</f>
        <v>75.23</v>
      </c>
      <c r="G18" s="115">
        <v>69.099999999999994</v>
      </c>
      <c r="H18" s="18">
        <f>IF(G18="No Bid","",IF(G18&lt;&gt;0,G18+'Basic Price Adjustment'!$E40,""))</f>
        <v>68.149999999999991</v>
      </c>
      <c r="I18" s="115">
        <v>74.900000000000006</v>
      </c>
      <c r="J18" s="18">
        <f>IF(I18="No Bid","",IF(I18&lt;&gt;0,I18+'Basic Price Adjustment'!$E40,""))</f>
        <v>73.95</v>
      </c>
      <c r="K18" s="115">
        <v>69.099999999999994</v>
      </c>
      <c r="L18" s="18">
        <f>IF(K18="No Bid","",IF(K18&lt;&gt;0,K18+'Basic Price Adjustment'!$E40,""))</f>
        <v>68.149999999999991</v>
      </c>
      <c r="M18" s="115">
        <v>78.08</v>
      </c>
      <c r="N18" s="18">
        <f>IF(M18="No Bid","",IF(M18&lt;&gt;0,M18+'Basic Price Adjustment'!$E40,""))</f>
        <v>77.13</v>
      </c>
      <c r="O18" s="115">
        <v>77.23</v>
      </c>
      <c r="P18" s="18">
        <f>IF(O18="No Bid","",IF(O18&lt;&gt;0,O18+'Basic Price Adjustment'!$E40,""))</f>
        <v>76.28</v>
      </c>
      <c r="Q18" s="115">
        <v>78.08</v>
      </c>
      <c r="R18" s="18">
        <f>IF(Q18="No Bid","",IF(Q18&lt;&gt;0,Q18+'Basic Price Adjustment'!$E40,""))</f>
        <v>77.13</v>
      </c>
      <c r="S18" s="115">
        <v>90</v>
      </c>
      <c r="T18" s="18">
        <f>IF(S18="No Bid","",IF(S18&lt;&gt;0,S18+'Basic Price Adjustment'!$E40,""))</f>
        <v>89.05</v>
      </c>
      <c r="U18" s="115">
        <v>69.8</v>
      </c>
      <c r="V18" s="18">
        <f>IF(U18="No Bid","",IF(U18&lt;&gt;0,U18+'Basic Price Adjustment'!$E40,""))</f>
        <v>68.849999999999994</v>
      </c>
      <c r="W18" s="115">
        <v>80.5</v>
      </c>
      <c r="X18" s="18">
        <f>IF(W18="No Bid","",IF(W18&lt;&gt;0,W18+'Basic Price Adjustment'!$E40,""))</f>
        <v>79.55</v>
      </c>
      <c r="Y18" s="32">
        <v>84</v>
      </c>
      <c r="Z18" s="18">
        <f>IF(Y18="No Bid","",IF(Y18&lt;&gt;0,Y18+'Basic Price Adjustment'!$E40,""))</f>
        <v>83.05</v>
      </c>
      <c r="AA18" s="32">
        <v>77</v>
      </c>
      <c r="AB18" s="18">
        <f>IF(AA18="No Bid","",IF(AA18&lt;&gt;0,AA18+'Basic Price Adjustment'!$E40,""))</f>
        <v>76.05</v>
      </c>
    </row>
    <row r="19" spans="1:28" s="2" customFormat="1" ht="20.100000000000001" customHeight="1" x14ac:dyDescent="0.2">
      <c r="A19" s="36">
        <v>9</v>
      </c>
      <c r="B19" s="36" t="s">
        <v>13</v>
      </c>
      <c r="C19" s="115">
        <v>99.5</v>
      </c>
      <c r="D19" s="18">
        <f>IF(C19="No Bid","",IF(C19&lt;&gt;0,C19+'Basic Price Adjustment'!$E41,""))</f>
        <v>98.56</v>
      </c>
      <c r="E19" s="115"/>
      <c r="F19" s="18" t="str">
        <f>IF(E19="No Bid","",IF(E19&lt;&gt;0,E19+'Basic Price Adjustment'!$E41,""))</f>
        <v/>
      </c>
      <c r="G19" s="115">
        <v>75</v>
      </c>
      <c r="H19" s="18">
        <f>IF(G19="No Bid","",IF(G19&lt;&gt;0,G19+'Basic Price Adjustment'!$E41,""))</f>
        <v>74.06</v>
      </c>
      <c r="I19" s="115">
        <v>80.400000000000006</v>
      </c>
      <c r="J19" s="18">
        <f>IF(I19="No Bid","",IF(I19&lt;&gt;0,I19+'Basic Price Adjustment'!$E41,""))</f>
        <v>79.460000000000008</v>
      </c>
      <c r="K19" s="115">
        <v>75</v>
      </c>
      <c r="L19" s="18">
        <f>IF(K19="No Bid","",IF(K19&lt;&gt;0,K19+'Basic Price Adjustment'!$E41,""))</f>
        <v>74.06</v>
      </c>
      <c r="M19" s="115">
        <v>82.92</v>
      </c>
      <c r="N19" s="18">
        <f>IF(M19="No Bid","",IF(M19&lt;&gt;0,M19+'Basic Price Adjustment'!$E41,""))</f>
        <v>81.98</v>
      </c>
      <c r="O19" s="115">
        <v>77.97</v>
      </c>
      <c r="P19" s="18">
        <f>IF(O19="No Bid","",IF(O19&lt;&gt;0,O19+'Basic Price Adjustment'!$E41,""))</f>
        <v>77.03</v>
      </c>
      <c r="Q19" s="115">
        <v>82.92</v>
      </c>
      <c r="R19" s="18">
        <f>IF(Q19="No Bid","",IF(Q19&lt;&gt;0,Q19+'Basic Price Adjustment'!$E41,""))</f>
        <v>81.98</v>
      </c>
      <c r="S19" s="120">
        <v>100</v>
      </c>
      <c r="T19" s="18">
        <f>IF(S19="No Bid","",IF(S19&lt;&gt;0,S19+'Basic Price Adjustment'!$E41,""))</f>
        <v>99.06</v>
      </c>
      <c r="U19" s="115">
        <v>72.95</v>
      </c>
      <c r="V19" s="18">
        <f>IF(U19="No Bid","",IF(U19&lt;&gt;0,U19+'Basic Price Adjustment'!$E41,""))</f>
        <v>72.010000000000005</v>
      </c>
      <c r="W19" s="115">
        <v>83</v>
      </c>
      <c r="X19" s="18">
        <f>IF(W19="No Bid","",IF(W19&lt;&gt;0,W19+'Basic Price Adjustment'!$E41,""))</f>
        <v>82.06</v>
      </c>
      <c r="Y19" s="38">
        <v>86</v>
      </c>
      <c r="Z19" s="18">
        <f>IF(Y19="No Bid","",IF(Y19&lt;&gt;0,Y19+'Basic Price Adjustment'!$E41,""))</f>
        <v>85.06</v>
      </c>
      <c r="AA19" s="38">
        <v>79</v>
      </c>
      <c r="AB19" s="18">
        <f>IF(AA19="No Bid","",IF(AA19&lt;&gt;0,AA19+'Basic Price Adjustment'!$E41,""))</f>
        <v>78.06</v>
      </c>
    </row>
    <row r="20" spans="1:28" s="2" customFormat="1" ht="20.100000000000001" customHeight="1" x14ac:dyDescent="0.2">
      <c r="A20" s="31">
        <v>10</v>
      </c>
      <c r="B20" s="31" t="s">
        <v>14</v>
      </c>
      <c r="C20" s="115">
        <v>88.25</v>
      </c>
      <c r="D20" s="18">
        <f>IF(C20="No Bid","",IF(C20&lt;&gt;0,C20+'Basic Price Adjustment'!$E42,""))</f>
        <v>87.31</v>
      </c>
      <c r="E20" s="115">
        <v>75.92</v>
      </c>
      <c r="F20" s="18">
        <f>IF(E20="No Bid","",IF(E20&lt;&gt;0,E20+'Basic Price Adjustment'!$E42,""))</f>
        <v>74.98</v>
      </c>
      <c r="G20" s="115">
        <v>69.099999999999994</v>
      </c>
      <c r="H20" s="18">
        <f>IF(G20="No Bid","",IF(G20&lt;&gt;0,G20+'Basic Price Adjustment'!$E42,""))</f>
        <v>68.16</v>
      </c>
      <c r="I20" s="115">
        <v>74.900000000000006</v>
      </c>
      <c r="J20" s="18">
        <f>IF(I20="No Bid","",IF(I20&lt;&gt;0,I20+'Basic Price Adjustment'!$E42,""))</f>
        <v>73.960000000000008</v>
      </c>
      <c r="K20" s="115">
        <v>69.099999999999994</v>
      </c>
      <c r="L20" s="18">
        <f>IF(K20="No Bid","",IF(K20&lt;&gt;0,K20+'Basic Price Adjustment'!$E42,""))</f>
        <v>68.16</v>
      </c>
      <c r="M20" s="115">
        <v>78.08</v>
      </c>
      <c r="N20" s="18">
        <f>IF(M20="No Bid","",IF(M20&lt;&gt;0,M20+'Basic Price Adjustment'!$E42,""))</f>
        <v>77.14</v>
      </c>
      <c r="O20" s="115">
        <v>75.37</v>
      </c>
      <c r="P20" s="18">
        <f>IF(O20="No Bid","",IF(O20&lt;&gt;0,O20+'Basic Price Adjustment'!$E42,""))</f>
        <v>74.430000000000007</v>
      </c>
      <c r="Q20" s="115">
        <v>78.08</v>
      </c>
      <c r="R20" s="18">
        <f>IF(Q20="No Bid","",IF(Q20&lt;&gt;0,Q20+'Basic Price Adjustment'!$E42,""))</f>
        <v>77.14</v>
      </c>
      <c r="S20" s="115">
        <v>90</v>
      </c>
      <c r="T20" s="18">
        <f>IF(S20="No Bid","",IF(S20&lt;&gt;0,S20+'Basic Price Adjustment'!$E42,""))</f>
        <v>89.06</v>
      </c>
      <c r="U20" s="115">
        <v>69.8</v>
      </c>
      <c r="V20" s="18">
        <f>IF(U20="No Bid","",IF(U20&lt;&gt;0,U20+'Basic Price Adjustment'!$E42,""))</f>
        <v>68.86</v>
      </c>
      <c r="W20" s="115">
        <v>80.5</v>
      </c>
      <c r="X20" s="18">
        <f>IF(W20="No Bid","",IF(W20&lt;&gt;0,W20+'Basic Price Adjustment'!$E42,""))</f>
        <v>79.56</v>
      </c>
      <c r="Y20" s="32">
        <v>84</v>
      </c>
      <c r="Z20" s="18">
        <f>IF(Y20="No Bid","",IF(Y20&lt;&gt;0,Y20+'Basic Price Adjustment'!$E42,""))</f>
        <v>83.06</v>
      </c>
      <c r="AA20" s="32">
        <v>77</v>
      </c>
      <c r="AB20" s="18">
        <f>IF(AA20="No Bid","",IF(AA20&lt;&gt;0,AA20+'Basic Price Adjustment'!$E42,""))</f>
        <v>76.06</v>
      </c>
    </row>
    <row r="21" spans="1:28" s="2" customFormat="1" ht="20.100000000000001" customHeight="1" x14ac:dyDescent="0.2">
      <c r="A21" s="36">
        <v>11</v>
      </c>
      <c r="B21" s="36" t="s">
        <v>15</v>
      </c>
      <c r="C21" s="115">
        <v>98.5</v>
      </c>
      <c r="D21" s="18">
        <f>IF(C21="No Bid","",IF(C21&lt;&gt;0,C21+'Basic Price Adjustment'!$E43,""))</f>
        <v>97.57</v>
      </c>
      <c r="E21" s="115">
        <v>84.55</v>
      </c>
      <c r="F21" s="18">
        <f>IF(E21="No Bid","",IF(E21&lt;&gt;0,E21+'Basic Price Adjustment'!$E43,""))</f>
        <v>83.61999999999999</v>
      </c>
      <c r="G21" s="115">
        <v>73.5</v>
      </c>
      <c r="H21" s="18">
        <f>IF(G21="No Bid","",IF(G21&lt;&gt;0,G21+'Basic Price Adjustment'!$E43,""))</f>
        <v>72.569999999999993</v>
      </c>
      <c r="I21" s="115">
        <v>78.2</v>
      </c>
      <c r="J21" s="18">
        <f>IF(I21="No Bid","",IF(I21&lt;&gt;0,I21+'Basic Price Adjustment'!$E43,""))</f>
        <v>77.27</v>
      </c>
      <c r="K21" s="115">
        <v>73.5</v>
      </c>
      <c r="L21" s="18">
        <f>IF(K21="No Bid","",IF(K21&lt;&gt;0,K21+'Basic Price Adjustment'!$E43,""))</f>
        <v>72.569999999999993</v>
      </c>
      <c r="M21" s="115">
        <v>83.06</v>
      </c>
      <c r="N21" s="18">
        <f>IF(M21="No Bid","",IF(M21&lt;&gt;0,M21+'Basic Price Adjustment'!$E43,""))</f>
        <v>82.13</v>
      </c>
      <c r="O21" s="115">
        <v>77.97</v>
      </c>
      <c r="P21" s="18">
        <f>IF(O21="No Bid","",IF(O21&lt;&gt;0,O21+'Basic Price Adjustment'!$E43,""))</f>
        <v>77.039999999999992</v>
      </c>
      <c r="Q21" s="115">
        <v>83.06</v>
      </c>
      <c r="R21" s="18">
        <f>IF(Q21="No Bid","",IF(Q21&lt;&gt;0,Q21+'Basic Price Adjustment'!$E43,""))</f>
        <v>82.13</v>
      </c>
      <c r="S21" s="120">
        <v>95</v>
      </c>
      <c r="T21" s="18">
        <f>IF(S21="No Bid","",IF(S21&lt;&gt;0,S21+'Basic Price Adjustment'!$E43,""))</f>
        <v>94.07</v>
      </c>
      <c r="U21" s="115">
        <v>70.8</v>
      </c>
      <c r="V21" s="18">
        <f>IF(U21="No Bid","",IF(U21&lt;&gt;0,U21+'Basic Price Adjustment'!$E43,""))</f>
        <v>69.86999999999999</v>
      </c>
      <c r="W21" s="115">
        <v>83</v>
      </c>
      <c r="X21" s="18">
        <f>IF(W21="No Bid","",IF(W21&lt;&gt;0,W21+'Basic Price Adjustment'!$E43,""))</f>
        <v>82.07</v>
      </c>
      <c r="Y21" s="38">
        <v>102.5</v>
      </c>
      <c r="Z21" s="18">
        <f>IF(Y21="No Bid","",IF(Y21&lt;&gt;0,Y21+'Basic Price Adjustment'!$E43,""))</f>
        <v>101.57</v>
      </c>
      <c r="AA21" s="38">
        <v>95.5</v>
      </c>
      <c r="AB21" s="18">
        <f>IF(AA21="No Bid","",IF(AA21&lt;&gt;0,AA21+'Basic Price Adjustment'!$E43,""))</f>
        <v>94.57</v>
      </c>
    </row>
    <row r="22" spans="1:28" s="2" customFormat="1" ht="20.100000000000001" customHeight="1" x14ac:dyDescent="0.2">
      <c r="A22" s="31">
        <v>12</v>
      </c>
      <c r="B22" s="31" t="s">
        <v>16</v>
      </c>
      <c r="C22" s="115">
        <v>100.75</v>
      </c>
      <c r="D22" s="18">
        <f>IF(C22="No Bid","",IF(C22&lt;&gt;0,C22+'Basic Price Adjustment'!$E44,""))</f>
        <v>99.66</v>
      </c>
      <c r="E22" s="115"/>
      <c r="F22" s="18" t="str">
        <f>IF(E22="No Bid","",IF(E22&lt;&gt;0,E22+'Basic Price Adjustment'!$E44,""))</f>
        <v/>
      </c>
      <c r="G22" s="115">
        <v>90</v>
      </c>
      <c r="H22" s="18">
        <f>IF(G22="No Bid","",IF(G22&lt;&gt;0,G22+'Basic Price Adjustment'!$E44,""))</f>
        <v>88.91</v>
      </c>
      <c r="I22" s="115">
        <v>93.5</v>
      </c>
      <c r="J22" s="18">
        <f>IF(I22="No Bid","",IF(I22&lt;&gt;0,I22+'Basic Price Adjustment'!$E44,""))</f>
        <v>92.41</v>
      </c>
      <c r="K22" s="115">
        <v>90</v>
      </c>
      <c r="L22" s="18">
        <f>IF(K22="No Bid","",IF(K22&lt;&gt;0,K22+'Basic Price Adjustment'!$E44,""))</f>
        <v>88.91</v>
      </c>
      <c r="M22" s="115">
        <v>97.95</v>
      </c>
      <c r="N22" s="18">
        <f>IF(M22="No Bid","",IF(M22&lt;&gt;0,M22+'Basic Price Adjustment'!$E44,""))</f>
        <v>96.86</v>
      </c>
      <c r="O22" s="115">
        <v>86</v>
      </c>
      <c r="P22" s="18">
        <f>IF(O22="No Bid","",IF(O22&lt;&gt;0,O22+'Basic Price Adjustment'!$E44,""))</f>
        <v>84.91</v>
      </c>
      <c r="Q22" s="115">
        <v>104.95</v>
      </c>
      <c r="R22" s="18">
        <f>IF(Q22="No Bid","",IF(Q22&lt;&gt;0,Q22+'Basic Price Adjustment'!$E44,""))</f>
        <v>103.86</v>
      </c>
      <c r="S22" s="115"/>
      <c r="T22" s="18" t="str">
        <f>IF(S22="No Bid","",IF(S22&lt;&gt;0,S22+'Basic Price Adjustment'!$E44,""))</f>
        <v/>
      </c>
      <c r="U22" s="115">
        <v>102.5</v>
      </c>
      <c r="V22" s="18">
        <f>IF(U22="No Bid","",IF(U22&lt;&gt;0,U22+'Basic Price Adjustment'!$E44,""))</f>
        <v>101.41</v>
      </c>
      <c r="W22" s="115"/>
      <c r="X22" s="18" t="str">
        <f>IF(W22="No Bid","",IF(W22&lt;&gt;0,W22+'Basic Price Adjustment'!$E44,""))</f>
        <v/>
      </c>
      <c r="Y22" s="32">
        <v>117.75</v>
      </c>
      <c r="Z22" s="18">
        <f>IF(Y22="No Bid","",IF(Y22&lt;&gt;0,Y22+'Basic Price Adjustment'!$E44,""))</f>
        <v>116.66</v>
      </c>
      <c r="AA22" s="32">
        <v>100.5</v>
      </c>
      <c r="AB22" s="18">
        <f>IF(AA22="No Bid","",IF(AA22&lt;&gt;0,AA22+'Basic Price Adjustment'!$E44,""))</f>
        <v>99.41</v>
      </c>
    </row>
    <row r="23" spans="1:28" s="2" customFormat="1" ht="20.100000000000001" customHeight="1" x14ac:dyDescent="0.2">
      <c r="A23" s="36">
        <v>13</v>
      </c>
      <c r="B23" s="36" t="s">
        <v>17</v>
      </c>
      <c r="C23" s="115">
        <v>100.75</v>
      </c>
      <c r="D23" s="18">
        <f>IF(C23="No Bid","",IF(C23&lt;&gt;0,C23+'Basic Price Adjustment'!$E45,""))</f>
        <v>99.7</v>
      </c>
      <c r="E23" s="115"/>
      <c r="F23" s="18" t="str">
        <f>IF(E23="No Bid","",IF(E23&lt;&gt;0,E23+'Basic Price Adjustment'!$E45,""))</f>
        <v/>
      </c>
      <c r="G23" s="115">
        <v>95</v>
      </c>
      <c r="H23" s="18">
        <f>IF(G23="No Bid","",IF(G23&lt;&gt;0,G23+'Basic Price Adjustment'!$E45,""))</f>
        <v>93.95</v>
      </c>
      <c r="I23" s="115">
        <v>96</v>
      </c>
      <c r="J23" s="18">
        <f>IF(I23="No Bid","",IF(I23&lt;&gt;0,I23+'Basic Price Adjustment'!$E45,""))</f>
        <v>94.95</v>
      </c>
      <c r="K23" s="115">
        <v>95</v>
      </c>
      <c r="L23" s="18">
        <f>IF(K23="No Bid","",IF(K23&lt;&gt;0,K23+'Basic Price Adjustment'!$E45,""))</f>
        <v>93.95</v>
      </c>
      <c r="M23" s="115">
        <v>100.45</v>
      </c>
      <c r="N23" s="18">
        <f>IF(M23="No Bid","",IF(M23&lt;&gt;0,M23+'Basic Price Adjustment'!$E45,""))</f>
        <v>99.4</v>
      </c>
      <c r="O23" s="115">
        <v>87.6</v>
      </c>
      <c r="P23" s="18">
        <f>IF(O23="No Bid","",IF(O23&lt;&gt;0,O23+'Basic Price Adjustment'!$E45,""))</f>
        <v>86.55</v>
      </c>
      <c r="Q23" s="115">
        <v>107.59</v>
      </c>
      <c r="R23" s="18">
        <f>IF(Q23="No Bid","",IF(Q23&lt;&gt;0,Q23+'Basic Price Adjustment'!$E45,""))</f>
        <v>106.54</v>
      </c>
      <c r="S23" s="120"/>
      <c r="T23" s="18" t="str">
        <f>IF(S23="No Bid","",IF(S23&lt;&gt;0,S23+'Basic Price Adjustment'!$E45,""))</f>
        <v/>
      </c>
      <c r="U23" s="115">
        <v>106</v>
      </c>
      <c r="V23" s="18">
        <f>IF(U23="No Bid","",IF(U23&lt;&gt;0,U23+'Basic Price Adjustment'!$E45,""))</f>
        <v>104.95</v>
      </c>
      <c r="W23" s="115"/>
      <c r="X23" s="18" t="str">
        <f>IF(W23="No Bid","",IF(W23&lt;&gt;0,W23+'Basic Price Adjustment'!$E45,""))</f>
        <v/>
      </c>
      <c r="Y23" s="38">
        <v>130</v>
      </c>
      <c r="Z23" s="18">
        <f>IF(Y23="No Bid","",IF(Y23&lt;&gt;0,Y23+'Basic Price Adjustment'!$E45,""))</f>
        <v>128.94999999999999</v>
      </c>
      <c r="AA23" s="38">
        <v>122</v>
      </c>
      <c r="AB23" s="18">
        <f>IF(AA23="No Bid","",IF(AA23&lt;&gt;0,AA23+'Basic Price Adjustment'!$E45,""))</f>
        <v>120.95</v>
      </c>
    </row>
    <row r="24" spans="1:28" s="2" customFormat="1" ht="20.100000000000001" customHeight="1" x14ac:dyDescent="0.2">
      <c r="A24" s="31">
        <v>14</v>
      </c>
      <c r="B24" s="31" t="s">
        <v>18</v>
      </c>
      <c r="C24" s="115">
        <v>100.75</v>
      </c>
      <c r="D24" s="18">
        <f>IF(C24="No Bid","",IF(C24&lt;&gt;0,C24+'Basic Price Adjustment'!$E46,""))</f>
        <v>99.69</v>
      </c>
      <c r="E24" s="115"/>
      <c r="F24" s="18" t="str">
        <f>IF(E24="No Bid","",IF(E24&lt;&gt;0,E24+'Basic Price Adjustment'!$E46,""))</f>
        <v/>
      </c>
      <c r="G24" s="115">
        <v>81.5</v>
      </c>
      <c r="H24" s="18">
        <f>IF(G24="No Bid","",IF(G24&lt;&gt;0,G24+'Basic Price Adjustment'!$E46,""))</f>
        <v>80.44</v>
      </c>
      <c r="I24" s="115">
        <v>97</v>
      </c>
      <c r="J24" s="18">
        <f>IF(I24="No Bid","",IF(I24&lt;&gt;0,I24+'Basic Price Adjustment'!$E46,""))</f>
        <v>95.94</v>
      </c>
      <c r="K24" s="115">
        <v>81.5</v>
      </c>
      <c r="L24" s="18">
        <f>IF(K24="No Bid","",IF(K24&lt;&gt;0,K24+'Basic Price Adjustment'!$E46,""))</f>
        <v>80.44</v>
      </c>
      <c r="M24" s="115">
        <v>94.46</v>
      </c>
      <c r="N24" s="18">
        <f>IF(M24="No Bid","",IF(M24&lt;&gt;0,M24+'Basic Price Adjustment'!$E46,""))</f>
        <v>93.399999999999991</v>
      </c>
      <c r="O24" s="115">
        <v>87.63</v>
      </c>
      <c r="P24" s="18">
        <f>IF(O24="No Bid","",IF(O24&lt;&gt;0,O24+'Basic Price Adjustment'!$E46,""))</f>
        <v>86.57</v>
      </c>
      <c r="Q24" s="115">
        <v>103.17</v>
      </c>
      <c r="R24" s="18">
        <f>IF(Q24="No Bid","",IF(Q24&lt;&gt;0,Q24+'Basic Price Adjustment'!$E46,""))</f>
        <v>102.11</v>
      </c>
      <c r="S24" s="115">
        <v>98</v>
      </c>
      <c r="T24" s="18">
        <f>IF(S24="No Bid","",IF(S24&lt;&gt;0,S24+'Basic Price Adjustment'!$E46,""))</f>
        <v>96.94</v>
      </c>
      <c r="U24" s="115">
        <v>79.75</v>
      </c>
      <c r="V24" s="18">
        <f>IF(U24="No Bid","",IF(U24&lt;&gt;0,U24+'Basic Price Adjustment'!$E46,""))</f>
        <v>78.69</v>
      </c>
      <c r="W24" s="115">
        <v>101</v>
      </c>
      <c r="X24" s="18">
        <f>IF(W24="No Bid","",IF(W24&lt;&gt;0,W24+'Basic Price Adjustment'!$E46,""))</f>
        <v>99.94</v>
      </c>
      <c r="Y24" s="32">
        <v>114.75</v>
      </c>
      <c r="Z24" s="18">
        <f>IF(Y24="No Bid","",IF(Y24&lt;&gt;0,Y24+'Basic Price Adjustment'!$E46,""))</f>
        <v>113.69</v>
      </c>
      <c r="AA24" s="32">
        <v>98.5</v>
      </c>
      <c r="AB24" s="18">
        <f>IF(AA24="No Bid","",IF(AA24&lt;&gt;0,AA24+'Basic Price Adjustment'!$E46,""))</f>
        <v>97.44</v>
      </c>
    </row>
    <row r="25" spans="1:28" s="2" customFormat="1" ht="20.100000000000001" customHeight="1" x14ac:dyDescent="0.2">
      <c r="A25" s="36">
        <v>15</v>
      </c>
      <c r="B25" s="36" t="s">
        <v>19</v>
      </c>
      <c r="C25" s="115">
        <v>100.75</v>
      </c>
      <c r="D25" s="18">
        <f>IF(C25="No Bid","",IF(C25&lt;&gt;0,C25+'Basic Price Adjustment'!$E47,""))</f>
        <v>99.67</v>
      </c>
      <c r="E25" s="115"/>
      <c r="F25" s="18" t="str">
        <f>IF(E25="No Bid","",IF(E25&lt;&gt;0,E25+'Basic Price Adjustment'!$E47,""))</f>
        <v/>
      </c>
      <c r="G25" s="115">
        <v>89</v>
      </c>
      <c r="H25" s="18">
        <f>IF(G25="No Bid","",IF(G25&lt;&gt;0,G25+'Basic Price Adjustment'!$E47,""))</f>
        <v>87.92</v>
      </c>
      <c r="I25" s="115">
        <v>107</v>
      </c>
      <c r="J25" s="18">
        <f>IF(I25="No Bid","",IF(I25&lt;&gt;0,I25+'Basic Price Adjustment'!$E47,""))</f>
        <v>105.92</v>
      </c>
      <c r="K25" s="115">
        <v>89</v>
      </c>
      <c r="L25" s="18">
        <f>IF(K25="No Bid","",IF(K25&lt;&gt;0,K25+'Basic Price Adjustment'!$E47,""))</f>
        <v>87.92</v>
      </c>
      <c r="M25" s="115">
        <v>97.68</v>
      </c>
      <c r="N25" s="18">
        <f>IF(M25="No Bid","",IF(M25&lt;&gt;0,M25+'Basic Price Adjustment'!$E47,""))</f>
        <v>96.600000000000009</v>
      </c>
      <c r="O25" s="115">
        <v>91.28</v>
      </c>
      <c r="P25" s="18">
        <f>IF(O25="No Bid","",IF(O25&lt;&gt;0,O25+'Basic Price Adjustment'!$E47,""))</f>
        <v>90.2</v>
      </c>
      <c r="Q25" s="115">
        <v>104.2</v>
      </c>
      <c r="R25" s="18">
        <f>IF(Q25="No Bid","",IF(Q25&lt;&gt;0,Q25+'Basic Price Adjustment'!$E47,""))</f>
        <v>103.12</v>
      </c>
      <c r="S25" s="120"/>
      <c r="T25" s="18" t="str">
        <f>IF(S25="No Bid","",IF(S25&lt;&gt;0,S25+'Basic Price Adjustment'!$E47,""))</f>
        <v/>
      </c>
      <c r="U25" s="115">
        <v>82.35</v>
      </c>
      <c r="V25" s="18">
        <f>IF(U25="No Bid","",IF(U25&lt;&gt;0,U25+'Basic Price Adjustment'!$E47,""))</f>
        <v>81.27</v>
      </c>
      <c r="W25" s="115"/>
      <c r="X25" s="18" t="str">
        <f>IF(W25="No Bid","",IF(W25&lt;&gt;0,W25+'Basic Price Adjustment'!$E47,""))</f>
        <v/>
      </c>
      <c r="Y25" s="38">
        <v>126.5</v>
      </c>
      <c r="Z25" s="18">
        <f>IF(Y25="No Bid","",IF(Y25&lt;&gt;0,Y25+'Basic Price Adjustment'!$E47,""))</f>
        <v>125.42</v>
      </c>
      <c r="AA25" s="38">
        <v>121</v>
      </c>
      <c r="AB25" s="18">
        <f>IF(AA25="No Bid","",IF(AA25&lt;&gt;0,AA25+'Basic Price Adjustment'!$E47,""))</f>
        <v>119.92</v>
      </c>
    </row>
    <row r="26" spans="1:28" s="3" customFormat="1" ht="20.100000000000001" customHeight="1" x14ac:dyDescent="0.2">
      <c r="A26" s="31">
        <v>16</v>
      </c>
      <c r="B26" s="31" t="s">
        <v>158</v>
      </c>
      <c r="C26" s="115">
        <v>91</v>
      </c>
      <c r="D26" s="18">
        <f>IF(C26="No Bid","",IF(C26&lt;&gt;0,C26+'Basic Price Adjustment'!$E48,""))</f>
        <v>90.11</v>
      </c>
      <c r="E26" s="115"/>
      <c r="F26" s="18" t="str">
        <f>IF(E26="No Bid","",IF(E26&lt;&gt;0,E26+'Basic Price Adjustment'!$E48,""))</f>
        <v/>
      </c>
      <c r="G26" s="115">
        <v>72.8</v>
      </c>
      <c r="H26" s="18">
        <f>IF(G26="No Bid","",IF(G26&lt;&gt;0,G26+'Basic Price Adjustment'!$E48,""))</f>
        <v>71.91</v>
      </c>
      <c r="I26" s="115">
        <v>82.3</v>
      </c>
      <c r="J26" s="18">
        <f>IF(I26="No Bid","",IF(I26&lt;&gt;0,I26+'Basic Price Adjustment'!$E48,""))</f>
        <v>81.41</v>
      </c>
      <c r="K26" s="115">
        <v>72.8</v>
      </c>
      <c r="L26" s="18">
        <f>IF(K26="No Bid","",IF(K26&lt;&gt;0,K26+'Basic Price Adjustment'!$E48,""))</f>
        <v>71.91</v>
      </c>
      <c r="M26" s="115">
        <v>83.71</v>
      </c>
      <c r="N26" s="18">
        <f>IF(M26="No Bid","",IF(M26&lt;&gt;0,M26+'Basic Price Adjustment'!$E48,""))</f>
        <v>82.82</v>
      </c>
      <c r="O26" s="115">
        <v>77.510000000000005</v>
      </c>
      <c r="P26" s="18">
        <f>IF(O26="No Bid","",IF(O26&lt;&gt;0,O26+'Basic Price Adjustment'!$E48,""))</f>
        <v>76.62</v>
      </c>
      <c r="Q26" s="115">
        <v>87.08</v>
      </c>
      <c r="R26" s="18">
        <f>IF(Q26="No Bid","",IF(Q26&lt;&gt;0,Q26+'Basic Price Adjustment'!$E48,""))</f>
        <v>86.19</v>
      </c>
      <c r="S26" s="115">
        <v>92</v>
      </c>
      <c r="T26" s="18">
        <f>IF(S26="No Bid","",IF(S26&lt;&gt;0,S26+'Basic Price Adjustment'!$E48,""))</f>
        <v>91.11</v>
      </c>
      <c r="U26" s="115">
        <v>69.25</v>
      </c>
      <c r="V26" s="18">
        <f>IF(U26="No Bid","",IF(U26&lt;&gt;0,U26+'Basic Price Adjustment'!$E48,""))</f>
        <v>68.36</v>
      </c>
      <c r="W26" s="115">
        <v>78.5</v>
      </c>
      <c r="X26" s="18">
        <f>IF(W26="No Bid","",IF(W26&lt;&gt;0,W26+'Basic Price Adjustment'!$E48,""))</f>
        <v>77.61</v>
      </c>
      <c r="Y26" s="32">
        <v>83.25</v>
      </c>
      <c r="Z26" s="18">
        <f>IF(Y26="No Bid","",IF(Y26&lt;&gt;0,Y26+'Basic Price Adjustment'!$E48,""))</f>
        <v>82.36</v>
      </c>
      <c r="AA26" s="32">
        <v>76.25</v>
      </c>
      <c r="AB26" s="18">
        <f>IF(AA26="No Bid","",IF(AA26&lt;&gt;0,AA26+'Basic Price Adjustment'!$E48,""))</f>
        <v>75.36</v>
      </c>
    </row>
    <row r="27" spans="1:28" s="3" customFormat="1" ht="20.100000000000001" customHeight="1" x14ac:dyDescent="0.2">
      <c r="A27" s="36">
        <v>17</v>
      </c>
      <c r="B27" s="36" t="s">
        <v>159</v>
      </c>
      <c r="C27" s="115">
        <v>101.5</v>
      </c>
      <c r="D27" s="18">
        <f>IF(C27="No Bid","",IF(C27&lt;&gt;0,C27+'Basic Price Adjustment'!$E49,""))</f>
        <v>100.61</v>
      </c>
      <c r="E27" s="115"/>
      <c r="F27" s="18" t="str">
        <f>IF(E27="No Bid","",IF(E27&lt;&gt;0,E27+'Basic Price Adjustment'!$E49,""))</f>
        <v/>
      </c>
      <c r="G27" s="115">
        <v>72.8</v>
      </c>
      <c r="H27" s="18">
        <f>IF(G27="No Bid","",IF(G27&lt;&gt;0,G27+'Basic Price Adjustment'!$E49,""))</f>
        <v>71.91</v>
      </c>
      <c r="I27" s="115">
        <v>82.3</v>
      </c>
      <c r="J27" s="18">
        <f>IF(I27="No Bid","",IF(I27&lt;&gt;0,I27+'Basic Price Adjustment'!$E49,""))</f>
        <v>81.41</v>
      </c>
      <c r="K27" s="115">
        <v>72.8</v>
      </c>
      <c r="L27" s="18">
        <f>IF(K27="No Bid","",IF(K27&lt;&gt;0,K27+'Basic Price Adjustment'!$E49,""))</f>
        <v>71.91</v>
      </c>
      <c r="M27" s="115">
        <v>86.38</v>
      </c>
      <c r="N27" s="18">
        <f>IF(M27="No Bid","",IF(M27&lt;&gt;0,M27+'Basic Price Adjustment'!$E49,""))</f>
        <v>85.49</v>
      </c>
      <c r="O27" s="115">
        <v>80.84</v>
      </c>
      <c r="P27" s="18">
        <f>IF(O27="No Bid","",IF(O27&lt;&gt;0,O27+'Basic Price Adjustment'!$E49,""))</f>
        <v>79.95</v>
      </c>
      <c r="Q27" s="115">
        <v>89.67</v>
      </c>
      <c r="R27" s="18">
        <f>IF(Q27="No Bid","",IF(Q27&lt;&gt;0,Q27+'Basic Price Adjustment'!$E49,""))</f>
        <v>88.78</v>
      </c>
      <c r="S27" s="120">
        <v>100</v>
      </c>
      <c r="T27" s="18">
        <f>IF(S27="No Bid","",IF(S27&lt;&gt;0,S27+'Basic Price Adjustment'!$E49,""))</f>
        <v>99.11</v>
      </c>
      <c r="U27" s="115">
        <v>70.900000000000006</v>
      </c>
      <c r="V27" s="18">
        <f>IF(U27="No Bid","",IF(U27&lt;&gt;0,U27+'Basic Price Adjustment'!$E49,""))</f>
        <v>70.010000000000005</v>
      </c>
      <c r="W27" s="115">
        <v>78.5</v>
      </c>
      <c r="X27" s="18">
        <f>IF(W27="No Bid","",IF(W27&lt;&gt;0,W27+'Basic Price Adjustment'!$E49,""))</f>
        <v>77.61</v>
      </c>
      <c r="Y27" s="38">
        <v>104</v>
      </c>
      <c r="Z27" s="18">
        <f>IF(Y27="No Bid","",IF(Y27&lt;&gt;0,Y27+'Basic Price Adjustment'!$E49,""))</f>
        <v>103.11</v>
      </c>
      <c r="AA27" s="38">
        <v>99</v>
      </c>
      <c r="AB27" s="18">
        <f>IF(AA27="No Bid","",IF(AA27&lt;&gt;0,AA27+'Basic Price Adjustment'!$E49,""))</f>
        <v>98.11</v>
      </c>
    </row>
    <row r="28" spans="1:28" s="2" customFormat="1" ht="20.100000000000001" customHeight="1" thickBot="1" x14ac:dyDescent="0.25">
      <c r="A28" s="35">
        <v>18</v>
      </c>
      <c r="B28" s="35" t="s">
        <v>50</v>
      </c>
      <c r="C28" s="115">
        <v>88.25</v>
      </c>
      <c r="D28" s="18">
        <f>IF(C28="No Bid","",IF(C28&lt;&gt;0,C28+'Basic Price Adjustment'!$E50,""))</f>
        <v>87.35</v>
      </c>
      <c r="E28" s="115">
        <v>75.92</v>
      </c>
      <c r="F28" s="18">
        <f>IF(E28="No Bid","",IF(E28&lt;&gt;0,E28+'Basic Price Adjustment'!$E50,""))</f>
        <v>75.02</v>
      </c>
      <c r="G28" s="115">
        <v>60</v>
      </c>
      <c r="H28" s="18">
        <f>IF(G28="No Bid","",IF(G28&lt;&gt;0,G28+'Basic Price Adjustment'!$E50,""))</f>
        <v>59.1</v>
      </c>
      <c r="I28" s="115">
        <v>68</v>
      </c>
      <c r="J28" s="18">
        <f>IF(I28="No Bid","",IF(I28&lt;&gt;0,I28+'Basic Price Adjustment'!$E50,""))</f>
        <v>67.099999999999994</v>
      </c>
      <c r="K28" s="115">
        <v>60</v>
      </c>
      <c r="L28" s="18">
        <f>IF(K28="No Bid","",IF(K28&lt;&gt;0,K28+'Basic Price Adjustment'!$E50,""))</f>
        <v>59.1</v>
      </c>
      <c r="M28" s="115">
        <v>77.739999999999995</v>
      </c>
      <c r="N28" s="18">
        <f>IF(M28="No Bid","",IF(M28&lt;&gt;0,M28+'Basic Price Adjustment'!$E50,""))</f>
        <v>76.839999999999989</v>
      </c>
      <c r="O28" s="115">
        <v>77.08</v>
      </c>
      <c r="P28" s="18">
        <f>IF(O28="No Bid","",IF(O28&lt;&gt;0,O28+'Basic Price Adjustment'!$E50,""))</f>
        <v>76.179999999999993</v>
      </c>
      <c r="Q28" s="115">
        <v>79.64</v>
      </c>
      <c r="R28" s="18">
        <f>IF(Q28="No Bid","",IF(Q28&lt;&gt;0,Q28+'Basic Price Adjustment'!$E50,""))</f>
        <v>78.739999999999995</v>
      </c>
      <c r="S28" s="115">
        <v>90</v>
      </c>
      <c r="T28" s="18">
        <f>IF(S28="No Bid","",IF(S28&lt;&gt;0,S28+'Basic Price Adjustment'!$E50,""))</f>
        <v>89.1</v>
      </c>
      <c r="U28" s="115">
        <v>62.7</v>
      </c>
      <c r="V28" s="18">
        <f>IF(U28="No Bid","",IF(U28&lt;&gt;0,U28+'Basic Price Adjustment'!$E50,""))</f>
        <v>61.800000000000004</v>
      </c>
      <c r="W28" s="115">
        <v>80.5</v>
      </c>
      <c r="X28" s="18">
        <f>IF(W28="No Bid","",IF(W28&lt;&gt;0,W28+'Basic Price Adjustment'!$E50,""))</f>
        <v>79.599999999999994</v>
      </c>
      <c r="Y28" s="33">
        <v>84</v>
      </c>
      <c r="Z28" s="18">
        <f>IF(Y28="No Bid","",IF(Y28&lt;&gt;0,Y28+'Basic Price Adjustment'!$E50,""))</f>
        <v>83.1</v>
      </c>
      <c r="AA28" s="33">
        <v>77</v>
      </c>
      <c r="AB28" s="18">
        <f>IF(AA28="No Bid","",IF(AA28&lt;&gt;0,AA28+'Basic Price Adjustment'!$E50,""))</f>
        <v>76.099999999999994</v>
      </c>
    </row>
  </sheetData>
  <mergeCells count="58">
    <mergeCell ref="C9:D9"/>
    <mergeCell ref="A8:A9"/>
    <mergeCell ref="A3:A5"/>
    <mergeCell ref="E3:F3"/>
    <mergeCell ref="C3:D3"/>
    <mergeCell ref="C4:D4"/>
    <mergeCell ref="C5:D5"/>
    <mergeCell ref="C8:D8"/>
    <mergeCell ref="C6:D6"/>
    <mergeCell ref="C7:D7"/>
    <mergeCell ref="E6:F6"/>
    <mergeCell ref="G9:H9"/>
    <mergeCell ref="G8:H8"/>
    <mergeCell ref="I9:J9"/>
    <mergeCell ref="U9:V9"/>
    <mergeCell ref="I8:J8"/>
    <mergeCell ref="K8:L8"/>
    <mergeCell ref="K9:L9"/>
    <mergeCell ref="W3:X3"/>
    <mergeCell ref="G3:L3"/>
    <mergeCell ref="G5:H5"/>
    <mergeCell ref="K5:L5"/>
    <mergeCell ref="U8:V8"/>
    <mergeCell ref="S3:T3"/>
    <mergeCell ref="S4:T4"/>
    <mergeCell ref="S5:T5"/>
    <mergeCell ref="S6:T6"/>
    <mergeCell ref="S7:T7"/>
    <mergeCell ref="U4:V4"/>
    <mergeCell ref="U3:V3"/>
    <mergeCell ref="M3:R3"/>
    <mergeCell ref="G4:L4"/>
    <mergeCell ref="I5:J5"/>
    <mergeCell ref="U5:V5"/>
    <mergeCell ref="I7:J7"/>
    <mergeCell ref="U6:V6"/>
    <mergeCell ref="U7:V7"/>
    <mergeCell ref="Q6:R6"/>
    <mergeCell ref="Q7:R7"/>
    <mergeCell ref="M6:N6"/>
    <mergeCell ref="M7:N7"/>
    <mergeCell ref="O6:P6"/>
    <mergeCell ref="S2:T2"/>
    <mergeCell ref="W2:X2"/>
    <mergeCell ref="U2:V2"/>
    <mergeCell ref="O7:P7"/>
    <mergeCell ref="C2:D2"/>
    <mergeCell ref="E2:F2"/>
    <mergeCell ref="G2:L2"/>
    <mergeCell ref="M2:R2"/>
    <mergeCell ref="W6:X6"/>
    <mergeCell ref="W7:X7"/>
    <mergeCell ref="E7:F7"/>
    <mergeCell ref="K6:L6"/>
    <mergeCell ref="K7:L7"/>
    <mergeCell ref="G6:H6"/>
    <mergeCell ref="G7:H7"/>
    <mergeCell ref="I6:J6"/>
  </mergeCells>
  <conditionalFormatting sqref="B6:B7">
    <cfRule type="duplicateValues" dxfId="1989" priority="249"/>
  </conditionalFormatting>
  <conditionalFormatting sqref="C2">
    <cfRule type="duplicateValues" dxfId="1988" priority="7"/>
  </conditionalFormatting>
  <conditionalFormatting sqref="C6:C7">
    <cfRule type="duplicateValues" dxfId="1987" priority="248"/>
  </conditionalFormatting>
  <conditionalFormatting sqref="C11">
    <cfRule type="duplicateValues" dxfId="1986" priority="247"/>
  </conditionalFormatting>
  <conditionalFormatting sqref="C11:C28">
    <cfRule type="duplicateValues" dxfId="1985" priority="229"/>
  </conditionalFormatting>
  <conditionalFormatting sqref="C12">
    <cfRule type="duplicateValues" dxfId="1984" priority="246"/>
  </conditionalFormatting>
  <conditionalFormatting sqref="C13">
    <cfRule type="duplicateValues" dxfId="1983" priority="245"/>
  </conditionalFormatting>
  <conditionalFormatting sqref="C14">
    <cfRule type="duplicateValues" dxfId="1982" priority="244"/>
  </conditionalFormatting>
  <conditionalFormatting sqref="C15">
    <cfRule type="duplicateValues" dxfId="1981" priority="243"/>
  </conditionalFormatting>
  <conditionalFormatting sqref="C16">
    <cfRule type="duplicateValues" dxfId="1980" priority="242"/>
  </conditionalFormatting>
  <conditionalFormatting sqref="C17">
    <cfRule type="duplicateValues" dxfId="1979" priority="241"/>
  </conditionalFormatting>
  <conditionalFormatting sqref="C18">
    <cfRule type="duplicateValues" dxfId="1978" priority="240"/>
  </conditionalFormatting>
  <conditionalFormatting sqref="C19">
    <cfRule type="duplicateValues" dxfId="1977" priority="239"/>
  </conditionalFormatting>
  <conditionalFormatting sqref="C20">
    <cfRule type="duplicateValues" dxfId="1976" priority="238"/>
  </conditionalFormatting>
  <conditionalFormatting sqref="C21">
    <cfRule type="duplicateValues" dxfId="1975" priority="237"/>
  </conditionalFormatting>
  <conditionalFormatting sqref="C22">
    <cfRule type="duplicateValues" dxfId="1974" priority="236"/>
  </conditionalFormatting>
  <conditionalFormatting sqref="C23">
    <cfRule type="duplicateValues" dxfId="1973" priority="235"/>
  </conditionalFormatting>
  <conditionalFormatting sqref="C24">
    <cfRule type="duplicateValues" dxfId="1972" priority="234"/>
  </conditionalFormatting>
  <conditionalFormatting sqref="C25">
    <cfRule type="duplicateValues" dxfId="1971" priority="233"/>
  </conditionalFormatting>
  <conditionalFormatting sqref="C26">
    <cfRule type="duplicateValues" dxfId="1970" priority="232"/>
  </conditionalFormatting>
  <conditionalFormatting sqref="C27">
    <cfRule type="duplicateValues" dxfId="1969" priority="231"/>
  </conditionalFormatting>
  <conditionalFormatting sqref="C28">
    <cfRule type="duplicateValues" dxfId="1968" priority="230"/>
  </conditionalFormatting>
  <conditionalFormatting sqref="E2">
    <cfRule type="duplicateValues" dxfId="1967" priority="6"/>
  </conditionalFormatting>
  <conditionalFormatting sqref="E6:E7">
    <cfRule type="duplicateValues" dxfId="1966" priority="206"/>
  </conditionalFormatting>
  <conditionalFormatting sqref="E11">
    <cfRule type="duplicateValues" dxfId="1965" priority="186"/>
  </conditionalFormatting>
  <conditionalFormatting sqref="E11:E28">
    <cfRule type="duplicateValues" dxfId="1964" priority="168"/>
  </conditionalFormatting>
  <conditionalFormatting sqref="E12">
    <cfRule type="duplicateValues" dxfId="1963" priority="185"/>
  </conditionalFormatting>
  <conditionalFormatting sqref="E13">
    <cfRule type="duplicateValues" dxfId="1962" priority="184"/>
  </conditionalFormatting>
  <conditionalFormatting sqref="E14">
    <cfRule type="duplicateValues" dxfId="1961" priority="183"/>
  </conditionalFormatting>
  <conditionalFormatting sqref="E15">
    <cfRule type="duplicateValues" dxfId="1960" priority="182"/>
  </conditionalFormatting>
  <conditionalFormatting sqref="E16">
    <cfRule type="duplicateValues" dxfId="1959" priority="181"/>
  </conditionalFormatting>
  <conditionalFormatting sqref="E17">
    <cfRule type="duplicateValues" dxfId="1958" priority="180"/>
  </conditionalFormatting>
  <conditionalFormatting sqref="E18">
    <cfRule type="duplicateValues" dxfId="1957" priority="179"/>
  </conditionalFormatting>
  <conditionalFormatting sqref="E19">
    <cfRule type="duplicateValues" dxfId="1956" priority="178"/>
  </conditionalFormatting>
  <conditionalFormatting sqref="E20">
    <cfRule type="duplicateValues" dxfId="1955" priority="177"/>
  </conditionalFormatting>
  <conditionalFormatting sqref="E21">
    <cfRule type="duplicateValues" dxfId="1954" priority="176"/>
  </conditionalFormatting>
  <conditionalFormatting sqref="E22">
    <cfRule type="duplicateValues" dxfId="1953" priority="175"/>
  </conditionalFormatting>
  <conditionalFormatting sqref="E23">
    <cfRule type="duplicateValues" dxfId="1952" priority="174"/>
  </conditionalFormatting>
  <conditionalFormatting sqref="E24">
    <cfRule type="duplicateValues" dxfId="1951" priority="173"/>
  </conditionalFormatting>
  <conditionalFormatting sqref="E25">
    <cfRule type="duplicateValues" dxfId="1950" priority="172"/>
  </conditionalFormatting>
  <conditionalFormatting sqref="E26">
    <cfRule type="duplicateValues" dxfId="1949" priority="171"/>
  </conditionalFormatting>
  <conditionalFormatting sqref="E27">
    <cfRule type="duplicateValues" dxfId="1948" priority="170"/>
  </conditionalFormatting>
  <conditionalFormatting sqref="E28">
    <cfRule type="duplicateValues" dxfId="1947" priority="169"/>
  </conditionalFormatting>
  <conditionalFormatting sqref="G2">
    <cfRule type="duplicateValues" dxfId="1946" priority="5"/>
  </conditionalFormatting>
  <conditionalFormatting sqref="G6:G7">
    <cfRule type="duplicateValues" dxfId="1945" priority="166"/>
  </conditionalFormatting>
  <conditionalFormatting sqref="G11">
    <cfRule type="duplicateValues" dxfId="1944" priority="164"/>
  </conditionalFormatting>
  <conditionalFormatting sqref="G11:G28">
    <cfRule type="duplicateValues" dxfId="1943" priority="146"/>
  </conditionalFormatting>
  <conditionalFormatting sqref="G12">
    <cfRule type="duplicateValues" dxfId="1942" priority="163"/>
  </conditionalFormatting>
  <conditionalFormatting sqref="G13">
    <cfRule type="duplicateValues" dxfId="1941" priority="162"/>
  </conditionalFormatting>
  <conditionalFormatting sqref="G14">
    <cfRule type="duplicateValues" dxfId="1940" priority="161"/>
  </conditionalFormatting>
  <conditionalFormatting sqref="G15">
    <cfRule type="duplicateValues" dxfId="1939" priority="160"/>
  </conditionalFormatting>
  <conditionalFormatting sqref="G16">
    <cfRule type="duplicateValues" dxfId="1938" priority="159"/>
  </conditionalFormatting>
  <conditionalFormatting sqref="G17">
    <cfRule type="duplicateValues" dxfId="1937" priority="158"/>
  </conditionalFormatting>
  <conditionalFormatting sqref="G18">
    <cfRule type="duplicateValues" dxfId="1936" priority="157"/>
  </conditionalFormatting>
  <conditionalFormatting sqref="G19">
    <cfRule type="duplicateValues" dxfId="1935" priority="156"/>
  </conditionalFormatting>
  <conditionalFormatting sqref="G20">
    <cfRule type="duplicateValues" dxfId="1934" priority="155"/>
  </conditionalFormatting>
  <conditionalFormatting sqref="G21">
    <cfRule type="duplicateValues" dxfId="1933" priority="154"/>
  </conditionalFormatting>
  <conditionalFormatting sqref="G22">
    <cfRule type="duplicateValues" dxfId="1932" priority="153"/>
  </conditionalFormatting>
  <conditionalFormatting sqref="G23">
    <cfRule type="duplicateValues" dxfId="1931" priority="152"/>
  </conditionalFormatting>
  <conditionalFormatting sqref="G24">
    <cfRule type="duplicateValues" dxfId="1930" priority="151"/>
  </conditionalFormatting>
  <conditionalFormatting sqref="G25">
    <cfRule type="duplicateValues" dxfId="1929" priority="150"/>
  </conditionalFormatting>
  <conditionalFormatting sqref="G26">
    <cfRule type="duplicateValues" dxfId="1928" priority="149"/>
  </conditionalFormatting>
  <conditionalFormatting sqref="G27">
    <cfRule type="duplicateValues" dxfId="1927" priority="148"/>
  </conditionalFormatting>
  <conditionalFormatting sqref="G28">
    <cfRule type="duplicateValues" dxfId="1926" priority="147"/>
  </conditionalFormatting>
  <conditionalFormatting sqref="I6:I7">
    <cfRule type="duplicateValues" dxfId="1925" priority="165"/>
  </conditionalFormatting>
  <conditionalFormatting sqref="I11">
    <cfRule type="duplicateValues" dxfId="1924" priority="126"/>
  </conditionalFormatting>
  <conditionalFormatting sqref="I11:I28">
    <cfRule type="duplicateValues" dxfId="1923" priority="108"/>
  </conditionalFormatting>
  <conditionalFormatting sqref="I12">
    <cfRule type="duplicateValues" dxfId="1922" priority="125"/>
  </conditionalFormatting>
  <conditionalFormatting sqref="I13">
    <cfRule type="duplicateValues" dxfId="1921" priority="124"/>
  </conditionalFormatting>
  <conditionalFormatting sqref="I14">
    <cfRule type="duplicateValues" dxfId="1920" priority="123"/>
  </conditionalFormatting>
  <conditionalFormatting sqref="I15">
    <cfRule type="duplicateValues" dxfId="1919" priority="122"/>
  </conditionalFormatting>
  <conditionalFormatting sqref="I16">
    <cfRule type="duplicateValues" dxfId="1918" priority="121"/>
  </conditionalFormatting>
  <conditionalFormatting sqref="I17">
    <cfRule type="duplicateValues" dxfId="1917" priority="120"/>
  </conditionalFormatting>
  <conditionalFormatting sqref="I18">
    <cfRule type="duplicateValues" dxfId="1916" priority="119"/>
  </conditionalFormatting>
  <conditionalFormatting sqref="I19">
    <cfRule type="duplicateValues" dxfId="1915" priority="118"/>
  </conditionalFormatting>
  <conditionalFormatting sqref="I20">
    <cfRule type="duplicateValues" dxfId="1914" priority="117"/>
  </conditionalFormatting>
  <conditionalFormatting sqref="I21">
    <cfRule type="duplicateValues" dxfId="1913" priority="116"/>
  </conditionalFormatting>
  <conditionalFormatting sqref="I22">
    <cfRule type="duplicateValues" dxfId="1912" priority="115"/>
  </conditionalFormatting>
  <conditionalFormatting sqref="I23">
    <cfRule type="duplicateValues" dxfId="1911" priority="114"/>
  </conditionalFormatting>
  <conditionalFormatting sqref="I24">
    <cfRule type="duplicateValues" dxfId="1910" priority="113"/>
  </conditionalFormatting>
  <conditionalFormatting sqref="I25">
    <cfRule type="duplicateValues" dxfId="1909" priority="112"/>
  </conditionalFormatting>
  <conditionalFormatting sqref="I26">
    <cfRule type="duplicateValues" dxfId="1908" priority="111"/>
  </conditionalFormatting>
  <conditionalFormatting sqref="I27">
    <cfRule type="duplicateValues" dxfId="1907" priority="110"/>
  </conditionalFormatting>
  <conditionalFormatting sqref="I28">
    <cfRule type="duplicateValues" dxfId="1906" priority="109"/>
  </conditionalFormatting>
  <conditionalFormatting sqref="K6:K7">
    <cfRule type="duplicateValues" dxfId="1905" priority="167"/>
  </conditionalFormatting>
  <conditionalFormatting sqref="K11">
    <cfRule type="duplicateValues" dxfId="1904" priority="145"/>
  </conditionalFormatting>
  <conditionalFormatting sqref="K11:K28">
    <cfRule type="duplicateValues" dxfId="1903" priority="127"/>
  </conditionalFormatting>
  <conditionalFormatting sqref="K12">
    <cfRule type="duplicateValues" dxfId="1902" priority="144"/>
  </conditionalFormatting>
  <conditionalFormatting sqref="K13">
    <cfRule type="duplicateValues" dxfId="1901" priority="143"/>
  </conditionalFormatting>
  <conditionalFormatting sqref="K14">
    <cfRule type="duplicateValues" dxfId="1900" priority="142"/>
  </conditionalFormatting>
  <conditionalFormatting sqref="K15">
    <cfRule type="duplicateValues" dxfId="1899" priority="141"/>
  </conditionalFormatting>
  <conditionalFormatting sqref="K16">
    <cfRule type="duplicateValues" dxfId="1898" priority="140"/>
  </conditionalFormatting>
  <conditionalFormatting sqref="K17">
    <cfRule type="duplicateValues" dxfId="1897" priority="139"/>
  </conditionalFormatting>
  <conditionalFormatting sqref="K18">
    <cfRule type="duplicateValues" dxfId="1896" priority="138"/>
  </conditionalFormatting>
  <conditionalFormatting sqref="K19">
    <cfRule type="duplicateValues" dxfId="1895" priority="137"/>
  </conditionalFormatting>
  <conditionalFormatting sqref="K20">
    <cfRule type="duplicateValues" dxfId="1894" priority="136"/>
  </conditionalFormatting>
  <conditionalFormatting sqref="K21">
    <cfRule type="duplicateValues" dxfId="1893" priority="135"/>
  </conditionalFormatting>
  <conditionalFormatting sqref="K22">
    <cfRule type="duplicateValues" dxfId="1892" priority="134"/>
  </conditionalFormatting>
  <conditionalFormatting sqref="K23">
    <cfRule type="duplicateValues" dxfId="1891" priority="133"/>
  </conditionalFormatting>
  <conditionalFormatting sqref="K24">
    <cfRule type="duplicateValues" dxfId="1890" priority="132"/>
  </conditionalFormatting>
  <conditionalFormatting sqref="K25">
    <cfRule type="duplicateValues" dxfId="1889" priority="131"/>
  </conditionalFormatting>
  <conditionalFormatting sqref="K26">
    <cfRule type="duplicateValues" dxfId="1888" priority="130"/>
  </conditionalFormatting>
  <conditionalFormatting sqref="K27">
    <cfRule type="duplicateValues" dxfId="1887" priority="129"/>
  </conditionalFormatting>
  <conditionalFormatting sqref="K28">
    <cfRule type="duplicateValues" dxfId="1886" priority="128"/>
  </conditionalFormatting>
  <conditionalFormatting sqref="M2">
    <cfRule type="duplicateValues" dxfId="1885" priority="4"/>
  </conditionalFormatting>
  <conditionalFormatting sqref="M6:M7">
    <cfRule type="duplicateValues" dxfId="1884" priority="48"/>
  </conditionalFormatting>
  <conditionalFormatting sqref="M11">
    <cfRule type="duplicateValues" dxfId="1883" priority="67"/>
  </conditionalFormatting>
  <conditionalFormatting sqref="M11:M28">
    <cfRule type="duplicateValues" dxfId="1882" priority="49"/>
  </conditionalFormatting>
  <conditionalFormatting sqref="M12">
    <cfRule type="duplicateValues" dxfId="1881" priority="66"/>
  </conditionalFormatting>
  <conditionalFormatting sqref="M13">
    <cfRule type="duplicateValues" dxfId="1880" priority="65"/>
  </conditionalFormatting>
  <conditionalFormatting sqref="M14">
    <cfRule type="duplicateValues" dxfId="1879" priority="64"/>
  </conditionalFormatting>
  <conditionalFormatting sqref="M15">
    <cfRule type="duplicateValues" dxfId="1878" priority="63"/>
  </conditionalFormatting>
  <conditionalFormatting sqref="M16">
    <cfRule type="duplicateValues" dxfId="1877" priority="62"/>
  </conditionalFormatting>
  <conditionalFormatting sqref="M17">
    <cfRule type="duplicateValues" dxfId="1876" priority="61"/>
  </conditionalFormatting>
  <conditionalFormatting sqref="M18">
    <cfRule type="duplicateValues" dxfId="1875" priority="60"/>
  </conditionalFormatting>
  <conditionalFormatting sqref="M19">
    <cfRule type="duplicateValues" dxfId="1874" priority="59"/>
  </conditionalFormatting>
  <conditionalFormatting sqref="M20">
    <cfRule type="duplicateValues" dxfId="1873" priority="58"/>
  </conditionalFormatting>
  <conditionalFormatting sqref="M21">
    <cfRule type="duplicateValues" dxfId="1872" priority="57"/>
  </conditionalFormatting>
  <conditionalFormatting sqref="M22">
    <cfRule type="duplicateValues" dxfId="1871" priority="56"/>
  </conditionalFormatting>
  <conditionalFormatting sqref="M23">
    <cfRule type="duplicateValues" dxfId="1870" priority="55"/>
  </conditionalFormatting>
  <conditionalFormatting sqref="M24">
    <cfRule type="duplicateValues" dxfId="1869" priority="54"/>
  </conditionalFormatting>
  <conditionalFormatting sqref="M25">
    <cfRule type="duplicateValues" dxfId="1868" priority="53"/>
  </conditionalFormatting>
  <conditionalFormatting sqref="M26">
    <cfRule type="duplicateValues" dxfId="1867" priority="52"/>
  </conditionalFormatting>
  <conditionalFormatting sqref="M27">
    <cfRule type="duplicateValues" dxfId="1866" priority="51"/>
  </conditionalFormatting>
  <conditionalFormatting sqref="M28">
    <cfRule type="duplicateValues" dxfId="1865" priority="50"/>
  </conditionalFormatting>
  <conditionalFormatting sqref="O6:O7">
    <cfRule type="duplicateValues" dxfId="1864" priority="47"/>
  </conditionalFormatting>
  <conditionalFormatting sqref="O11">
    <cfRule type="duplicateValues" dxfId="1863" priority="46"/>
  </conditionalFormatting>
  <conditionalFormatting sqref="O11:O28">
    <cfRule type="duplicateValues" dxfId="1862" priority="28"/>
  </conditionalFormatting>
  <conditionalFormatting sqref="O12">
    <cfRule type="duplicateValues" dxfId="1861" priority="45"/>
  </conditionalFormatting>
  <conditionalFormatting sqref="O13">
    <cfRule type="duplicateValues" dxfId="1860" priority="44"/>
  </conditionalFormatting>
  <conditionalFormatting sqref="O14">
    <cfRule type="duplicateValues" dxfId="1859" priority="43"/>
  </conditionalFormatting>
  <conditionalFormatting sqref="O15">
    <cfRule type="duplicateValues" dxfId="1858" priority="42"/>
  </conditionalFormatting>
  <conditionalFormatting sqref="O16">
    <cfRule type="duplicateValues" dxfId="1857" priority="41"/>
  </conditionalFormatting>
  <conditionalFormatting sqref="O17">
    <cfRule type="duplicateValues" dxfId="1856" priority="40"/>
  </conditionalFormatting>
  <conditionalFormatting sqref="O18">
    <cfRule type="duplicateValues" dxfId="1855" priority="39"/>
  </conditionalFormatting>
  <conditionalFormatting sqref="O19">
    <cfRule type="duplicateValues" dxfId="1854" priority="38"/>
  </conditionalFormatting>
  <conditionalFormatting sqref="O20">
    <cfRule type="duplicateValues" dxfId="1853" priority="37"/>
  </conditionalFormatting>
  <conditionalFormatting sqref="O21">
    <cfRule type="duplicateValues" dxfId="1852" priority="36"/>
  </conditionalFormatting>
  <conditionalFormatting sqref="O22">
    <cfRule type="duplicateValues" dxfId="1851" priority="35"/>
  </conditionalFormatting>
  <conditionalFormatting sqref="O23">
    <cfRule type="duplicateValues" dxfId="1850" priority="34"/>
  </conditionalFormatting>
  <conditionalFormatting sqref="O24">
    <cfRule type="duplicateValues" dxfId="1849" priority="33"/>
  </conditionalFormatting>
  <conditionalFormatting sqref="O25">
    <cfRule type="duplicateValues" dxfId="1848" priority="32"/>
  </conditionalFormatting>
  <conditionalFormatting sqref="O26">
    <cfRule type="duplicateValues" dxfId="1847" priority="31"/>
  </conditionalFormatting>
  <conditionalFormatting sqref="O27">
    <cfRule type="duplicateValues" dxfId="1846" priority="30"/>
  </conditionalFormatting>
  <conditionalFormatting sqref="O28">
    <cfRule type="duplicateValues" dxfId="1845" priority="29"/>
  </conditionalFormatting>
  <conditionalFormatting sqref="Q6:Q7">
    <cfRule type="duplicateValues" dxfId="1844" priority="68"/>
  </conditionalFormatting>
  <conditionalFormatting sqref="Q11">
    <cfRule type="duplicateValues" dxfId="1843" priority="87"/>
  </conditionalFormatting>
  <conditionalFormatting sqref="Q11:Q28">
    <cfRule type="duplicateValues" dxfId="1842" priority="69"/>
  </conditionalFormatting>
  <conditionalFormatting sqref="Q12">
    <cfRule type="duplicateValues" dxfId="1841" priority="86"/>
  </conditionalFormatting>
  <conditionalFormatting sqref="Q13">
    <cfRule type="duplicateValues" dxfId="1840" priority="85"/>
  </conditionalFormatting>
  <conditionalFormatting sqref="Q14">
    <cfRule type="duplicateValues" dxfId="1839" priority="84"/>
  </conditionalFormatting>
  <conditionalFormatting sqref="Q15">
    <cfRule type="duplicateValues" dxfId="1838" priority="83"/>
  </conditionalFormatting>
  <conditionalFormatting sqref="Q16">
    <cfRule type="duplicateValues" dxfId="1837" priority="82"/>
  </conditionalFormatting>
  <conditionalFormatting sqref="Q17">
    <cfRule type="duplicateValues" dxfId="1836" priority="81"/>
  </conditionalFormatting>
  <conditionalFormatting sqref="Q18">
    <cfRule type="duplicateValues" dxfId="1835" priority="80"/>
  </conditionalFormatting>
  <conditionalFormatting sqref="Q19">
    <cfRule type="duplicateValues" dxfId="1834" priority="79"/>
  </conditionalFormatting>
  <conditionalFormatting sqref="Q20">
    <cfRule type="duplicateValues" dxfId="1833" priority="78"/>
  </conditionalFormatting>
  <conditionalFormatting sqref="Q21">
    <cfRule type="duplicateValues" dxfId="1832" priority="77"/>
  </conditionalFormatting>
  <conditionalFormatting sqref="Q22">
    <cfRule type="duplicateValues" dxfId="1831" priority="76"/>
  </conditionalFormatting>
  <conditionalFormatting sqref="Q23">
    <cfRule type="duplicateValues" dxfId="1830" priority="75"/>
  </conditionalFormatting>
  <conditionalFormatting sqref="Q24">
    <cfRule type="duplicateValues" dxfId="1829" priority="74"/>
  </conditionalFormatting>
  <conditionalFormatting sqref="Q25">
    <cfRule type="duplicateValues" dxfId="1828" priority="73"/>
  </conditionalFormatting>
  <conditionalFormatting sqref="Q26">
    <cfRule type="duplicateValues" dxfId="1827" priority="72"/>
  </conditionalFormatting>
  <conditionalFormatting sqref="Q27">
    <cfRule type="duplicateValues" dxfId="1826" priority="71"/>
  </conditionalFormatting>
  <conditionalFormatting sqref="Q28">
    <cfRule type="duplicateValues" dxfId="1825" priority="70"/>
  </conditionalFormatting>
  <conditionalFormatting sqref="S2">
    <cfRule type="duplicateValues" dxfId="1824" priority="3"/>
  </conditionalFormatting>
  <conditionalFormatting sqref="S4">
    <cfRule type="duplicateValues" dxfId="1823" priority="226"/>
  </conditionalFormatting>
  <conditionalFormatting sqref="S5">
    <cfRule type="duplicateValues" dxfId="1822" priority="227"/>
  </conditionalFormatting>
  <conditionalFormatting sqref="S6:S7">
    <cfRule type="duplicateValues" dxfId="1821" priority="228"/>
  </conditionalFormatting>
  <conditionalFormatting sqref="S11">
    <cfRule type="duplicateValues" dxfId="1820" priority="225"/>
  </conditionalFormatting>
  <conditionalFormatting sqref="S11:S28">
    <cfRule type="duplicateValues" dxfId="1819" priority="207"/>
  </conditionalFormatting>
  <conditionalFormatting sqref="S12">
    <cfRule type="duplicateValues" dxfId="1818" priority="224"/>
  </conditionalFormatting>
  <conditionalFormatting sqref="S13">
    <cfRule type="duplicateValues" dxfId="1817" priority="223"/>
  </conditionalFormatting>
  <conditionalFormatting sqref="S14">
    <cfRule type="duplicateValues" dxfId="1816" priority="222"/>
  </conditionalFormatting>
  <conditionalFormatting sqref="S15">
    <cfRule type="duplicateValues" dxfId="1815" priority="221"/>
  </conditionalFormatting>
  <conditionalFormatting sqref="S16">
    <cfRule type="duplicateValues" dxfId="1814" priority="220"/>
  </conditionalFormatting>
  <conditionalFormatting sqref="S17">
    <cfRule type="duplicateValues" dxfId="1813" priority="219"/>
  </conditionalFormatting>
  <conditionalFormatting sqref="S18">
    <cfRule type="duplicateValues" dxfId="1812" priority="218"/>
  </conditionalFormatting>
  <conditionalFormatting sqref="S19">
    <cfRule type="duplicateValues" dxfId="1811" priority="217"/>
  </conditionalFormatting>
  <conditionalFormatting sqref="S20">
    <cfRule type="duplicateValues" dxfId="1810" priority="216"/>
  </conditionalFormatting>
  <conditionalFormatting sqref="S21">
    <cfRule type="duplicateValues" dxfId="1809" priority="215"/>
  </conditionalFormatting>
  <conditionalFormatting sqref="S22">
    <cfRule type="duplicateValues" dxfId="1808" priority="214"/>
  </conditionalFormatting>
  <conditionalFormatting sqref="S23">
    <cfRule type="duplicateValues" dxfId="1807" priority="213"/>
  </conditionalFormatting>
  <conditionalFormatting sqref="S24">
    <cfRule type="duplicateValues" dxfId="1806" priority="212"/>
  </conditionalFormatting>
  <conditionalFormatting sqref="S25">
    <cfRule type="duplicateValues" dxfId="1805" priority="211"/>
  </conditionalFormatting>
  <conditionalFormatting sqref="S26">
    <cfRule type="duplicateValues" dxfId="1804" priority="210"/>
  </conditionalFormatting>
  <conditionalFormatting sqref="S27">
    <cfRule type="duplicateValues" dxfId="1803" priority="209"/>
  </conditionalFormatting>
  <conditionalFormatting sqref="S28">
    <cfRule type="duplicateValues" dxfId="1802" priority="208"/>
  </conditionalFormatting>
  <conditionalFormatting sqref="U2">
    <cfRule type="duplicateValues" dxfId="1801" priority="1"/>
  </conditionalFormatting>
  <conditionalFormatting sqref="U6:U7">
    <cfRule type="duplicateValues" dxfId="1800" priority="107"/>
  </conditionalFormatting>
  <conditionalFormatting sqref="U11">
    <cfRule type="duplicateValues" dxfId="1799" priority="106"/>
  </conditionalFormatting>
  <conditionalFormatting sqref="U11:U28">
    <cfRule type="duplicateValues" dxfId="1798" priority="88"/>
  </conditionalFormatting>
  <conditionalFormatting sqref="U12">
    <cfRule type="duplicateValues" dxfId="1797" priority="105"/>
  </conditionalFormatting>
  <conditionalFormatting sqref="U13">
    <cfRule type="duplicateValues" dxfId="1796" priority="104"/>
  </conditionalFormatting>
  <conditionalFormatting sqref="U14">
    <cfRule type="duplicateValues" dxfId="1795" priority="103"/>
  </conditionalFormatting>
  <conditionalFormatting sqref="U15">
    <cfRule type="duplicateValues" dxfId="1794" priority="102"/>
  </conditionalFormatting>
  <conditionalFormatting sqref="U16">
    <cfRule type="duplicateValues" dxfId="1793" priority="101"/>
  </conditionalFormatting>
  <conditionalFormatting sqref="U17">
    <cfRule type="duplicateValues" dxfId="1792" priority="100"/>
  </conditionalFormatting>
  <conditionalFormatting sqref="U18">
    <cfRule type="duplicateValues" dxfId="1791" priority="99"/>
  </conditionalFormatting>
  <conditionalFormatting sqref="U19">
    <cfRule type="duplicateValues" dxfId="1790" priority="98"/>
  </conditionalFormatting>
  <conditionalFormatting sqref="U20">
    <cfRule type="duplicateValues" dxfId="1789" priority="97"/>
  </conditionalFormatting>
  <conditionalFormatting sqref="U21">
    <cfRule type="duplicateValues" dxfId="1788" priority="96"/>
  </conditionalFormatting>
  <conditionalFormatting sqref="U22">
    <cfRule type="duplicateValues" dxfId="1787" priority="95"/>
  </conditionalFormatting>
  <conditionalFormatting sqref="U23">
    <cfRule type="duplicateValues" dxfId="1786" priority="94"/>
  </conditionalFormatting>
  <conditionalFormatting sqref="U24">
    <cfRule type="duplicateValues" dxfId="1785" priority="93"/>
  </conditionalFormatting>
  <conditionalFormatting sqref="U25">
    <cfRule type="duplicateValues" dxfId="1784" priority="92"/>
  </conditionalFormatting>
  <conditionalFormatting sqref="U26">
    <cfRule type="duplicateValues" dxfId="1783" priority="91"/>
  </conditionalFormatting>
  <conditionalFormatting sqref="U27">
    <cfRule type="duplicateValues" dxfId="1782" priority="90"/>
  </conditionalFormatting>
  <conditionalFormatting sqref="U28">
    <cfRule type="duplicateValues" dxfId="1781" priority="89"/>
  </conditionalFormatting>
  <conditionalFormatting sqref="W2">
    <cfRule type="duplicateValues" dxfId="1780" priority="2"/>
  </conditionalFormatting>
  <conditionalFormatting sqref="W6:W7">
    <cfRule type="duplicateValues" dxfId="1779" priority="27"/>
  </conditionalFormatting>
  <conditionalFormatting sqref="W11">
    <cfRule type="duplicateValues" dxfId="1778" priority="26"/>
  </conditionalFormatting>
  <conditionalFormatting sqref="W11:W28">
    <cfRule type="duplicateValues" dxfId="1777" priority="8"/>
  </conditionalFormatting>
  <conditionalFormatting sqref="W12">
    <cfRule type="duplicateValues" dxfId="1776" priority="25"/>
  </conditionalFormatting>
  <conditionalFormatting sqref="W13">
    <cfRule type="duplicateValues" dxfId="1775" priority="24"/>
  </conditionalFormatting>
  <conditionalFormatting sqref="W14">
    <cfRule type="duplicateValues" dxfId="1774" priority="23"/>
  </conditionalFormatting>
  <conditionalFormatting sqref="W15">
    <cfRule type="duplicateValues" dxfId="1773" priority="22"/>
  </conditionalFormatting>
  <conditionalFormatting sqref="W16">
    <cfRule type="duplicateValues" dxfId="1772" priority="21"/>
  </conditionalFormatting>
  <conditionalFormatting sqref="W17">
    <cfRule type="duplicateValues" dxfId="1771" priority="20"/>
  </conditionalFormatting>
  <conditionalFormatting sqref="W18">
    <cfRule type="duplicateValues" dxfId="1770" priority="19"/>
  </conditionalFormatting>
  <conditionalFormatting sqref="W19">
    <cfRule type="duplicateValues" dxfId="1769" priority="18"/>
  </conditionalFormatting>
  <conditionalFormatting sqref="W20">
    <cfRule type="duplicateValues" dxfId="1768" priority="17"/>
  </conditionalFormatting>
  <conditionalFormatting sqref="W21">
    <cfRule type="duplicateValues" dxfId="1767" priority="16"/>
  </conditionalFormatting>
  <conditionalFormatting sqref="W22">
    <cfRule type="duplicateValues" dxfId="1766" priority="15"/>
  </conditionalFormatting>
  <conditionalFormatting sqref="W23">
    <cfRule type="duplicateValues" dxfId="1765" priority="14"/>
  </conditionalFormatting>
  <conditionalFormatting sqref="W24">
    <cfRule type="duplicateValues" dxfId="1764" priority="13"/>
  </conditionalFormatting>
  <conditionalFormatting sqref="W25">
    <cfRule type="duplicateValues" dxfId="1763" priority="12"/>
  </conditionalFormatting>
  <conditionalFormatting sqref="W26">
    <cfRule type="duplicateValues" dxfId="1762" priority="11"/>
  </conditionalFormatting>
  <conditionalFormatting sqref="W27">
    <cfRule type="duplicateValues" dxfId="1761" priority="10"/>
  </conditionalFormatting>
  <conditionalFormatting sqref="W28">
    <cfRule type="duplicateValues" dxfId="1760" priority="9"/>
  </conditionalFormatting>
  <printOptions horizontalCentered="1" verticalCentered="1"/>
  <pageMargins left="0.25" right="0.25" top="0.75" bottom="0.75" header="0.3" footer="0.3"/>
  <pageSetup paperSize="5" scale="65" orientation="landscape" horizontalDpi="1200" verticalDpi="1200" r:id="rId1"/>
  <headerFooter>
    <oddHeader>&amp;A</oddHeader>
    <oddFooter>&amp;C&amp;F&amp;R&amp;D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92D050"/>
    <pageSetUpPr fitToPage="1"/>
  </sheetPr>
  <dimension ref="A1:AN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7.5703125" style="2" bestFit="1" customWidth="1"/>
    <col min="2" max="2" width="34.7109375" style="2" customWidth="1"/>
    <col min="3" max="3" width="11.28515625" style="2" customWidth="1"/>
    <col min="4" max="4" width="13.85546875" style="2" customWidth="1"/>
    <col min="5" max="5" width="11.28515625" style="2" customWidth="1"/>
    <col min="6" max="6" width="13.85546875" style="2" customWidth="1"/>
    <col min="7" max="7" width="11.7109375" style="3" customWidth="1"/>
    <col min="8" max="8" width="13.85546875" style="3" customWidth="1"/>
    <col min="9" max="9" width="11.28515625" style="1" customWidth="1"/>
    <col min="10" max="10" width="13.85546875" style="1" customWidth="1"/>
    <col min="11" max="11" width="11.28515625" style="1" customWidth="1"/>
    <col min="12" max="12" width="13.85546875" style="1" customWidth="1"/>
    <col min="13" max="13" width="13.7109375" style="1" customWidth="1"/>
    <col min="14" max="14" width="13.85546875" style="1" customWidth="1"/>
    <col min="15" max="15" width="11.7109375" style="3" customWidth="1"/>
    <col min="16" max="16" width="13.7109375" style="3" bestFit="1" customWidth="1"/>
    <col min="17" max="17" width="11.28515625" style="2" customWidth="1"/>
    <col min="18" max="18" width="13.85546875" style="2" customWidth="1"/>
    <col min="19" max="19" width="11.28515625" style="2" customWidth="1"/>
    <col min="20" max="20" width="13.85546875" style="2" customWidth="1"/>
    <col min="21" max="21" width="11.28515625" style="2" customWidth="1"/>
    <col min="22" max="22" width="13.85546875" style="2" customWidth="1"/>
    <col min="23" max="23" width="11.28515625" style="2" customWidth="1"/>
    <col min="24" max="24" width="13.85546875" style="2" customWidth="1"/>
    <col min="25" max="25" width="11.28515625" style="2" customWidth="1"/>
    <col min="26" max="26" width="13.85546875" style="2" customWidth="1"/>
    <col min="27" max="27" width="11.28515625" style="1" customWidth="1"/>
    <col min="28" max="28" width="13.85546875" style="1" customWidth="1"/>
    <col min="29" max="29" width="11.28515625" style="2" customWidth="1"/>
    <col min="30" max="30" width="13.85546875" style="2" customWidth="1"/>
    <col min="31" max="31" width="11.28515625" style="2" customWidth="1"/>
    <col min="32" max="32" width="13.85546875" style="2" customWidth="1"/>
    <col min="33" max="33" width="11.28515625" style="2" customWidth="1"/>
    <col min="34" max="34" width="13.85546875" style="2" customWidth="1"/>
    <col min="35" max="35" width="11.28515625" style="2" customWidth="1"/>
    <col min="36" max="36" width="13.85546875" style="2" customWidth="1"/>
    <col min="37" max="38" width="13.85546875" style="1" hidden="1" customWidth="1"/>
    <col min="39" max="39" width="11.28515625" style="1" hidden="1" customWidth="1"/>
    <col min="40" max="40" width="13.85546875" style="1" hidden="1" customWidth="1"/>
    <col min="41" max="16384" width="9.140625" style="2"/>
  </cols>
  <sheetData>
    <row r="1" spans="1:40" ht="12.75" customHeight="1" x14ac:dyDescent="0.2">
      <c r="A1" s="2" t="s">
        <v>1</v>
      </c>
      <c r="I1" s="2"/>
      <c r="J1" s="2"/>
      <c r="K1" s="2"/>
      <c r="L1" s="2"/>
      <c r="M1" s="2"/>
      <c r="N1" s="2"/>
      <c r="AA1" s="2"/>
      <c r="AB1" s="2"/>
      <c r="AK1" s="2"/>
      <c r="AL1" s="2"/>
      <c r="AM1" s="2"/>
      <c r="AN1" s="2"/>
    </row>
    <row r="2" spans="1:40" s="4" customFormat="1" ht="12.75" customHeight="1" thickBot="1" x14ac:dyDescent="0.25">
      <c r="C2" s="129" t="s">
        <v>338</v>
      </c>
      <c r="D2" s="129"/>
      <c r="E2" s="129" t="s">
        <v>340</v>
      </c>
      <c r="F2" s="129"/>
      <c r="G2" s="129" t="s">
        <v>330</v>
      </c>
      <c r="H2" s="129"/>
      <c r="I2" s="129" t="s">
        <v>328</v>
      </c>
      <c r="J2" s="129"/>
      <c r="K2" s="129"/>
      <c r="L2" s="129"/>
      <c r="M2" s="129"/>
      <c r="N2" s="129"/>
      <c r="O2" s="129" t="s">
        <v>327</v>
      </c>
      <c r="P2" s="129"/>
      <c r="Q2" s="129" t="s">
        <v>337</v>
      </c>
      <c r="R2" s="129"/>
      <c r="S2" s="129" t="s">
        <v>339</v>
      </c>
      <c r="T2" s="129"/>
      <c r="U2" s="129" t="s">
        <v>335</v>
      </c>
      <c r="V2" s="129"/>
      <c r="W2" s="129"/>
      <c r="X2" s="129"/>
      <c r="Y2" s="129"/>
      <c r="Z2" s="129"/>
      <c r="AA2" s="129" t="s">
        <v>326</v>
      </c>
      <c r="AB2" s="129"/>
      <c r="AC2" s="129" t="s">
        <v>336</v>
      </c>
      <c r="AD2" s="129"/>
      <c r="AE2" s="129"/>
      <c r="AF2" s="129"/>
      <c r="AG2" s="129"/>
      <c r="AH2" s="129"/>
      <c r="AK2" s="2"/>
      <c r="AL2" s="2"/>
      <c r="AM2" s="2"/>
      <c r="AN2" s="2"/>
    </row>
    <row r="3" spans="1:40" s="3" customFormat="1" ht="30" customHeight="1" thickBot="1" x14ac:dyDescent="0.25">
      <c r="A3" s="180" t="s">
        <v>54</v>
      </c>
      <c r="B3" s="21" t="s">
        <v>245</v>
      </c>
      <c r="C3" s="137">
        <v>192590</v>
      </c>
      <c r="D3" s="148"/>
      <c r="E3" s="137">
        <v>194664</v>
      </c>
      <c r="F3" s="148"/>
      <c r="G3" s="137">
        <v>204845</v>
      </c>
      <c r="H3" s="138"/>
      <c r="I3" s="137">
        <v>200095</v>
      </c>
      <c r="J3" s="148"/>
      <c r="K3" s="148"/>
      <c r="L3" s="148"/>
      <c r="M3" s="148"/>
      <c r="N3" s="138"/>
      <c r="O3" s="137">
        <v>203375</v>
      </c>
      <c r="P3" s="138"/>
      <c r="Q3" s="173">
        <v>120293</v>
      </c>
      <c r="R3" s="175"/>
      <c r="S3" s="173">
        <v>160318</v>
      </c>
      <c r="T3" s="175"/>
      <c r="U3" s="173">
        <v>197400</v>
      </c>
      <c r="V3" s="174"/>
      <c r="W3" s="174"/>
      <c r="X3" s="174"/>
      <c r="Y3" s="174"/>
      <c r="Z3" s="174"/>
      <c r="AA3" s="137">
        <v>203089</v>
      </c>
      <c r="AB3" s="148"/>
      <c r="AC3" s="173">
        <v>197898</v>
      </c>
      <c r="AD3" s="174"/>
      <c r="AE3" s="174"/>
      <c r="AF3" s="174"/>
      <c r="AG3" s="174"/>
      <c r="AH3" s="174"/>
      <c r="AI3" s="174"/>
      <c r="AJ3" s="175"/>
      <c r="AK3" s="48">
        <v>205613</v>
      </c>
      <c r="AL3" s="46"/>
      <c r="AM3" s="46"/>
      <c r="AN3" s="47"/>
    </row>
    <row r="4" spans="1:40" s="3" customFormat="1" ht="50.1" customHeight="1" thickBot="1" x14ac:dyDescent="0.25">
      <c r="A4" s="181"/>
      <c r="B4" s="7" t="s">
        <v>26</v>
      </c>
      <c r="C4" s="158" t="s">
        <v>300</v>
      </c>
      <c r="D4" s="160"/>
      <c r="E4" s="158" t="s">
        <v>234</v>
      </c>
      <c r="F4" s="160"/>
      <c r="G4" s="49" t="s">
        <v>198</v>
      </c>
      <c r="H4" s="54"/>
      <c r="I4" s="51" t="s">
        <v>210</v>
      </c>
      <c r="J4" s="53"/>
      <c r="K4" s="51"/>
      <c r="L4" s="53"/>
      <c r="M4" s="51"/>
      <c r="N4" s="53"/>
      <c r="O4" s="140" t="s">
        <v>281</v>
      </c>
      <c r="P4" s="141"/>
      <c r="Q4" s="158" t="s">
        <v>211</v>
      </c>
      <c r="R4" s="160"/>
      <c r="S4" s="158" t="s">
        <v>233</v>
      </c>
      <c r="T4" s="160"/>
      <c r="U4" s="158" t="s">
        <v>215</v>
      </c>
      <c r="V4" s="159"/>
      <c r="W4" s="159"/>
      <c r="X4" s="159"/>
      <c r="Y4" s="159"/>
      <c r="Z4" s="159"/>
      <c r="AA4" s="158" t="s">
        <v>250</v>
      </c>
      <c r="AB4" s="160"/>
      <c r="AC4" s="49" t="s">
        <v>232</v>
      </c>
      <c r="AD4" s="50"/>
      <c r="AE4" s="50"/>
      <c r="AF4" s="50"/>
      <c r="AG4" s="50"/>
      <c r="AH4" s="50"/>
      <c r="AI4" s="50"/>
      <c r="AJ4" s="54"/>
      <c r="AK4" s="49" t="s">
        <v>241</v>
      </c>
      <c r="AL4" s="50"/>
      <c r="AM4" s="50"/>
      <c r="AN4" s="54"/>
    </row>
    <row r="5" spans="1:40" s="3" customFormat="1" ht="50.1" customHeight="1" thickBot="1" x14ac:dyDescent="0.25">
      <c r="A5" s="182"/>
      <c r="B5" s="20"/>
      <c r="C5" s="158" t="s">
        <v>300</v>
      </c>
      <c r="D5" s="160"/>
      <c r="E5" s="158" t="s">
        <v>122</v>
      </c>
      <c r="F5" s="160"/>
      <c r="G5" s="49" t="s">
        <v>198</v>
      </c>
      <c r="H5" s="54"/>
      <c r="I5" s="49" t="s">
        <v>161</v>
      </c>
      <c r="J5" s="54"/>
      <c r="K5" s="49" t="s">
        <v>160</v>
      </c>
      <c r="L5" s="54"/>
      <c r="M5" s="49" t="s">
        <v>162</v>
      </c>
      <c r="N5" s="54"/>
      <c r="O5" s="140" t="s">
        <v>280</v>
      </c>
      <c r="P5" s="141"/>
      <c r="Q5" s="158" t="s">
        <v>214</v>
      </c>
      <c r="R5" s="160"/>
      <c r="S5" s="158" t="s">
        <v>142</v>
      </c>
      <c r="T5" s="160"/>
      <c r="U5" s="158" t="s">
        <v>123</v>
      </c>
      <c r="V5" s="160"/>
      <c r="W5" s="158" t="s">
        <v>124</v>
      </c>
      <c r="X5" s="160"/>
      <c r="Y5" s="158" t="s">
        <v>125</v>
      </c>
      <c r="Z5" s="159"/>
      <c r="AA5" s="158" t="s">
        <v>259</v>
      </c>
      <c r="AB5" s="160"/>
      <c r="AC5" s="158" t="s">
        <v>126</v>
      </c>
      <c r="AD5" s="160"/>
      <c r="AE5" s="158" t="s">
        <v>171</v>
      </c>
      <c r="AF5" s="160"/>
      <c r="AG5" s="125" t="s">
        <v>256</v>
      </c>
      <c r="AH5" s="126"/>
      <c r="AI5" s="158" t="s">
        <v>172</v>
      </c>
      <c r="AJ5" s="160"/>
      <c r="AK5" s="49" t="s">
        <v>242</v>
      </c>
      <c r="AL5" s="54"/>
      <c r="AM5" s="49" t="s">
        <v>246</v>
      </c>
      <c r="AN5" s="54"/>
    </row>
    <row r="6" spans="1:40" s="3" customFormat="1" ht="16.5" thickBot="1" x14ac:dyDescent="0.25">
      <c r="A6" s="114"/>
      <c r="B6" s="118" t="s">
        <v>268</v>
      </c>
      <c r="C6" s="163">
        <v>39.592500000000001</v>
      </c>
      <c r="D6" s="164"/>
      <c r="E6" s="163" t="s">
        <v>288</v>
      </c>
      <c r="F6" s="164"/>
      <c r="G6" s="134">
        <v>37.783019000000003</v>
      </c>
      <c r="H6" s="131"/>
      <c r="I6" s="134">
        <v>39.00804145</v>
      </c>
      <c r="J6" s="131"/>
      <c r="K6" s="134">
        <v>38.930371780000002</v>
      </c>
      <c r="L6" s="131"/>
      <c r="M6" s="134">
        <v>39.343961839999999</v>
      </c>
      <c r="N6" s="131"/>
      <c r="O6" s="130" t="s">
        <v>278</v>
      </c>
      <c r="P6" s="131"/>
      <c r="Q6" s="121"/>
      <c r="R6" s="122"/>
      <c r="S6" s="163" t="s">
        <v>290</v>
      </c>
      <c r="T6" s="164"/>
      <c r="U6" s="121"/>
      <c r="V6" s="122"/>
      <c r="W6" s="121"/>
      <c r="X6" s="122"/>
      <c r="Y6" s="121"/>
      <c r="Z6" s="123"/>
      <c r="AA6" s="134">
        <v>39.189439999999998</v>
      </c>
      <c r="AB6" s="131"/>
      <c r="AC6" s="188" t="s">
        <v>292</v>
      </c>
      <c r="AD6" s="189"/>
      <c r="AE6" s="163" t="s">
        <v>296</v>
      </c>
      <c r="AF6" s="164"/>
      <c r="AG6" s="170" t="s">
        <v>294</v>
      </c>
      <c r="AH6" s="171"/>
      <c r="AI6" s="163" t="s">
        <v>298</v>
      </c>
      <c r="AJ6" s="164"/>
      <c r="AK6" s="71"/>
      <c r="AL6" s="72"/>
      <c r="AM6" s="71"/>
      <c r="AN6" s="72"/>
    </row>
    <row r="7" spans="1:40" s="3" customFormat="1" ht="16.5" thickBot="1" x14ac:dyDescent="0.25">
      <c r="A7" s="114"/>
      <c r="B7" s="118" t="s">
        <v>269</v>
      </c>
      <c r="C7" s="165">
        <v>-77.635800000000003</v>
      </c>
      <c r="D7" s="166"/>
      <c r="E7" s="165" t="s">
        <v>289</v>
      </c>
      <c r="F7" s="166"/>
      <c r="G7" s="142">
        <v>80.478217000000001</v>
      </c>
      <c r="H7" s="143"/>
      <c r="I7" s="142">
        <v>-80.30804784</v>
      </c>
      <c r="J7" s="143"/>
      <c r="K7" s="142">
        <v>-79.905321130000004</v>
      </c>
      <c r="L7" s="143"/>
      <c r="M7" s="142">
        <v>-80.23740574</v>
      </c>
      <c r="N7" s="143"/>
      <c r="O7" s="139" t="s">
        <v>279</v>
      </c>
      <c r="P7" s="136"/>
      <c r="Q7" s="121"/>
      <c r="R7" s="122"/>
      <c r="S7" s="165" t="s">
        <v>291</v>
      </c>
      <c r="T7" s="166"/>
      <c r="U7" s="121"/>
      <c r="V7" s="122"/>
      <c r="W7" s="121"/>
      <c r="X7" s="122"/>
      <c r="Y7" s="121"/>
      <c r="Z7" s="123"/>
      <c r="AA7" s="183">
        <v>-79.163210000000007</v>
      </c>
      <c r="AB7" s="184"/>
      <c r="AC7" s="167" t="s">
        <v>293</v>
      </c>
      <c r="AD7" s="166"/>
      <c r="AE7" s="165" t="s">
        <v>297</v>
      </c>
      <c r="AF7" s="166"/>
      <c r="AG7" s="165" t="s">
        <v>295</v>
      </c>
      <c r="AH7" s="166"/>
      <c r="AI7" s="165" t="s">
        <v>299</v>
      </c>
      <c r="AJ7" s="166"/>
      <c r="AK7" s="71"/>
      <c r="AL7" s="72"/>
      <c r="AM7" s="71"/>
      <c r="AN7" s="72"/>
    </row>
    <row r="8" spans="1:40" s="3" customFormat="1" ht="32.1" customHeight="1" thickBot="1" x14ac:dyDescent="0.25">
      <c r="A8" s="156"/>
      <c r="B8" s="11" t="s">
        <v>30</v>
      </c>
      <c r="C8" s="149" t="s">
        <v>301</v>
      </c>
      <c r="D8" s="150"/>
      <c r="E8" s="149" t="s">
        <v>77</v>
      </c>
      <c r="F8" s="150"/>
      <c r="G8" s="55" t="s">
        <v>199</v>
      </c>
      <c r="H8" s="56"/>
      <c r="I8" s="55" t="s">
        <v>165</v>
      </c>
      <c r="J8" s="56"/>
      <c r="K8" s="55" t="s">
        <v>163</v>
      </c>
      <c r="L8" s="56"/>
      <c r="M8" s="55" t="s">
        <v>167</v>
      </c>
      <c r="N8" s="56"/>
      <c r="O8" s="57" t="s">
        <v>276</v>
      </c>
      <c r="P8" s="58"/>
      <c r="Q8" s="191" t="s">
        <v>212</v>
      </c>
      <c r="R8" s="192"/>
      <c r="S8" s="149" t="s">
        <v>80</v>
      </c>
      <c r="T8" s="150"/>
      <c r="U8" s="149" t="s">
        <v>82</v>
      </c>
      <c r="V8" s="150"/>
      <c r="W8" s="149" t="s">
        <v>51</v>
      </c>
      <c r="X8" s="150"/>
      <c r="Y8" s="149" t="s">
        <v>85</v>
      </c>
      <c r="Z8" s="190"/>
      <c r="AA8" s="149" t="s">
        <v>260</v>
      </c>
      <c r="AB8" s="150"/>
      <c r="AC8" s="149" t="s">
        <v>39</v>
      </c>
      <c r="AD8" s="150"/>
      <c r="AE8" s="149" t="s">
        <v>254</v>
      </c>
      <c r="AF8" s="150"/>
      <c r="AG8" s="149" t="s">
        <v>257</v>
      </c>
      <c r="AH8" s="150"/>
      <c r="AI8" s="149" t="s">
        <v>42</v>
      </c>
      <c r="AJ8" s="150"/>
      <c r="AK8" s="57" t="s">
        <v>243</v>
      </c>
      <c r="AL8" s="58"/>
      <c r="AM8" s="57" t="s">
        <v>247</v>
      </c>
      <c r="AN8" s="58"/>
    </row>
    <row r="9" spans="1:40" s="3" customFormat="1" ht="32.1" customHeight="1" thickBot="1" x14ac:dyDescent="0.25">
      <c r="A9" s="157"/>
      <c r="B9" s="12"/>
      <c r="C9" s="151" t="s">
        <v>302</v>
      </c>
      <c r="D9" s="152"/>
      <c r="E9" s="151" t="s">
        <v>78</v>
      </c>
      <c r="F9" s="152"/>
      <c r="G9" s="57" t="s">
        <v>101</v>
      </c>
      <c r="H9" s="58"/>
      <c r="I9" s="57" t="s">
        <v>166</v>
      </c>
      <c r="J9" s="58"/>
      <c r="K9" s="57" t="s">
        <v>164</v>
      </c>
      <c r="L9" s="58"/>
      <c r="M9" s="57" t="s">
        <v>168</v>
      </c>
      <c r="N9" s="58"/>
      <c r="O9" s="57" t="s">
        <v>277</v>
      </c>
      <c r="P9" s="58"/>
      <c r="Q9" s="186" t="s">
        <v>213</v>
      </c>
      <c r="R9" s="187"/>
      <c r="S9" s="151" t="s">
        <v>81</v>
      </c>
      <c r="T9" s="152"/>
      <c r="U9" s="151" t="s">
        <v>83</v>
      </c>
      <c r="V9" s="152"/>
      <c r="W9" s="151" t="s">
        <v>84</v>
      </c>
      <c r="X9" s="152"/>
      <c r="Y9" s="151" t="s">
        <v>86</v>
      </c>
      <c r="Z9" s="185"/>
      <c r="AA9" s="151" t="s">
        <v>261</v>
      </c>
      <c r="AB9" s="152"/>
      <c r="AC9" s="151" t="s">
        <v>87</v>
      </c>
      <c r="AD9" s="152"/>
      <c r="AE9" s="151" t="s">
        <v>255</v>
      </c>
      <c r="AF9" s="152"/>
      <c r="AG9" s="178" t="s">
        <v>258</v>
      </c>
      <c r="AH9" s="179"/>
      <c r="AI9" s="151" t="s">
        <v>79</v>
      </c>
      <c r="AJ9" s="152"/>
      <c r="AK9" s="57" t="s">
        <v>244</v>
      </c>
      <c r="AL9" s="58"/>
      <c r="AM9" s="57" t="s">
        <v>248</v>
      </c>
      <c r="AN9" s="58"/>
    </row>
    <row r="10" spans="1:40" s="3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65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  <c r="AE10" s="8" t="s">
        <v>23</v>
      </c>
      <c r="AF10" s="8" t="s">
        <v>24</v>
      </c>
      <c r="AG10" s="8" t="s">
        <v>23</v>
      </c>
      <c r="AH10" s="8" t="s">
        <v>24</v>
      </c>
      <c r="AI10" s="8" t="s">
        <v>23</v>
      </c>
      <c r="AJ10" s="8" t="s">
        <v>24</v>
      </c>
      <c r="AK10" s="8" t="s">
        <v>23</v>
      </c>
      <c r="AL10" s="8" t="s">
        <v>24</v>
      </c>
      <c r="AM10" s="8" t="s">
        <v>23</v>
      </c>
      <c r="AN10" s="8" t="s">
        <v>24</v>
      </c>
    </row>
    <row r="11" spans="1:40" s="66" customFormat="1" ht="20.100000000000001" customHeight="1" x14ac:dyDescent="0.2">
      <c r="A11" s="37">
        <v>1</v>
      </c>
      <c r="B11" s="37" t="s">
        <v>6</v>
      </c>
      <c r="C11" s="115">
        <v>56.5</v>
      </c>
      <c r="D11" s="18">
        <f>IF(C11="No Bid","",IF(C11&lt;&gt;0,C11+'Basic Price Adjustment'!$E33,""))</f>
        <v>55.78</v>
      </c>
      <c r="E11" s="115">
        <v>65.5</v>
      </c>
      <c r="F11" s="18">
        <f>IF(E11="No Bid","",IF(E11&lt;&gt;0,E11+'Basic Price Adjustment'!$E33,""))</f>
        <v>64.78</v>
      </c>
      <c r="G11" s="115">
        <v>62.32</v>
      </c>
      <c r="H11" s="18">
        <f>IF(G11="No Bid","",IF(G11&lt;&gt;0,G11+'Basic Price Adjustment'!$E33,""))</f>
        <v>61.6</v>
      </c>
      <c r="I11" s="115">
        <v>68.95</v>
      </c>
      <c r="J11" s="18">
        <f>IF(I11="No Bid","",IF(I11&lt;&gt;0,I11+'Basic Price Adjustment'!$E33,""))</f>
        <v>68.23</v>
      </c>
      <c r="K11" s="115">
        <v>63.28</v>
      </c>
      <c r="L11" s="18">
        <f>IF(K11="No Bid","",IF(K11&lt;&gt;0,K11+'Basic Price Adjustment'!$E33,""))</f>
        <v>62.56</v>
      </c>
      <c r="M11" s="115">
        <v>69.64</v>
      </c>
      <c r="N11" s="18">
        <f>IF(M11="No Bid","",IF(M11&lt;&gt;0,M11+'Basic Price Adjustment'!$E33,""))</f>
        <v>68.92</v>
      </c>
      <c r="O11" s="120">
        <v>80</v>
      </c>
      <c r="P11" s="18">
        <f>IF(O11="No Bid","",IF(O11&lt;&gt;0,O11+'Basic Price Adjustment'!$E33,""))</f>
        <v>79.28</v>
      </c>
      <c r="Q11" s="115">
        <v>70</v>
      </c>
      <c r="R11" s="18">
        <f>IF(Q11="No Bid","",IF(Q11&lt;&gt;0,Q11+'Basic Price Adjustment'!$E33,""))</f>
        <v>69.28</v>
      </c>
      <c r="S11" s="115">
        <v>69.5</v>
      </c>
      <c r="T11" s="18">
        <f>IF(S11="No Bid","",IF(S11&lt;&gt;0,S11+'Basic Price Adjustment'!$E33,""))</f>
        <v>68.78</v>
      </c>
      <c r="U11" s="115"/>
      <c r="V11" s="18" t="str">
        <f>IF(U11="No Bid","",IF(U11&lt;&gt;0,U11+'Basic Price Adjustment'!$E33,""))</f>
        <v/>
      </c>
      <c r="W11" s="115"/>
      <c r="X11" s="18" t="str">
        <f>IF(W11="No Bid","",IF(W11&lt;&gt;0,W11+'Basic Price Adjustment'!$E33,""))</f>
        <v/>
      </c>
      <c r="Y11" s="115"/>
      <c r="Z11" s="18" t="str">
        <f>IF(Y11="No Bid","",IF(Y11&lt;&gt;0,Y11+'Basic Price Adjustment'!$E33,""))</f>
        <v/>
      </c>
      <c r="AA11" s="115">
        <v>71.5</v>
      </c>
      <c r="AB11" s="18">
        <f>IF(AA11="No Bid","",IF(AA11&lt;&gt;0,AA11+'Basic Price Adjustment'!$E33,""))</f>
        <v>70.78</v>
      </c>
      <c r="AC11" s="115">
        <v>63.5</v>
      </c>
      <c r="AD11" s="18">
        <f>IF(AC11="No Bid","",IF(AC11&lt;&gt;0,AC11+'Basic Price Adjustment'!$E33,""))</f>
        <v>62.78</v>
      </c>
      <c r="AE11" s="115">
        <v>63.5</v>
      </c>
      <c r="AF11" s="18">
        <f>IF(AE11="No Bid","",IF(AE11&lt;&gt;0,AE11+'Basic Price Adjustment'!$E33,""))</f>
        <v>62.78</v>
      </c>
      <c r="AG11" s="115">
        <v>63.5</v>
      </c>
      <c r="AH11" s="18">
        <f>IF(AG11="No Bid","",IF(AG11&lt;&gt;0,AG11+'Basic Price Adjustment'!$E33,""))</f>
        <v>62.78</v>
      </c>
      <c r="AI11" s="115">
        <v>66.2</v>
      </c>
      <c r="AJ11" s="18">
        <f>IF(AI11="No Bid","",IF(AI11&lt;&gt;0,AI11+'Basic Price Adjustment'!$E33,""))</f>
        <v>65.48</v>
      </c>
      <c r="AK11" s="39">
        <v>72.75</v>
      </c>
      <c r="AL11" s="18">
        <f>IF(AK11="No Bid","",IF(AK11&lt;&gt;0,AK11+'Basic Price Adjustment'!$E33,""))</f>
        <v>72.03</v>
      </c>
      <c r="AM11" s="39">
        <v>62.75</v>
      </c>
      <c r="AN11" s="18">
        <f>IF(AM11="No Bid","",IF(AM11&lt;&gt;0,AM11+'Basic Price Adjustment'!$E33,""))</f>
        <v>62.03</v>
      </c>
    </row>
    <row r="12" spans="1:40" s="66" customFormat="1" ht="20.100000000000001" customHeight="1" x14ac:dyDescent="0.2">
      <c r="A12" s="31">
        <v>2</v>
      </c>
      <c r="B12" s="31" t="s">
        <v>179</v>
      </c>
      <c r="C12" s="115">
        <v>61.4</v>
      </c>
      <c r="D12" s="18">
        <f>IF(C12="No Bid","",IF(C12&lt;&gt;0,C12+'Basic Price Adjustment'!$E34,""))</f>
        <v>60.629999999999995</v>
      </c>
      <c r="E12" s="115">
        <v>68</v>
      </c>
      <c r="F12" s="18">
        <f>IF(E12="No Bid","",IF(E12&lt;&gt;0,E12+'Basic Price Adjustment'!$E34,""))</f>
        <v>67.23</v>
      </c>
      <c r="G12" s="115"/>
      <c r="H12" s="18" t="str">
        <f>IF(G12="No Bid","",IF(G12&lt;&gt;0,G12+'Basic Price Adjustment'!$E34,""))</f>
        <v/>
      </c>
      <c r="I12" s="115">
        <v>72.88</v>
      </c>
      <c r="J12" s="18">
        <f>IF(I12="No Bid","",IF(I12&lt;&gt;0,I12+'Basic Price Adjustment'!$E34,""))</f>
        <v>72.11</v>
      </c>
      <c r="K12" s="115">
        <v>62.87</v>
      </c>
      <c r="L12" s="18">
        <f>IF(K12="No Bid","",IF(K12&lt;&gt;0,K12+'Basic Price Adjustment'!$E34,""))</f>
        <v>62.099999999999994</v>
      </c>
      <c r="M12" s="115">
        <v>73.33</v>
      </c>
      <c r="N12" s="18">
        <f>IF(M12="No Bid","",IF(M12&lt;&gt;0,M12+'Basic Price Adjustment'!$E34,""))</f>
        <v>72.56</v>
      </c>
      <c r="O12" s="115">
        <v>86</v>
      </c>
      <c r="P12" s="18">
        <f>IF(O12="No Bid","",IF(O12&lt;&gt;0,O12+'Basic Price Adjustment'!$E34,""))</f>
        <v>85.23</v>
      </c>
      <c r="Q12" s="115">
        <v>70</v>
      </c>
      <c r="R12" s="18">
        <f>IF(Q12="No Bid","",IF(Q12&lt;&gt;0,Q12+'Basic Price Adjustment'!$E34,""))</f>
        <v>69.23</v>
      </c>
      <c r="S12" s="115">
        <v>67.2</v>
      </c>
      <c r="T12" s="18">
        <f>IF(S12="No Bid","",IF(S12&lt;&gt;0,S12+'Basic Price Adjustment'!$E34,""))</f>
        <v>66.430000000000007</v>
      </c>
      <c r="U12" s="115"/>
      <c r="V12" s="18" t="str">
        <f>IF(U12="No Bid","",IF(U12&lt;&gt;0,U12+'Basic Price Adjustment'!$E34,""))</f>
        <v/>
      </c>
      <c r="W12" s="115"/>
      <c r="X12" s="18" t="str">
        <f>IF(W12="No Bid","",IF(W12&lt;&gt;0,W12+'Basic Price Adjustment'!$E34,""))</f>
        <v/>
      </c>
      <c r="Y12" s="115"/>
      <c r="Z12" s="18" t="str">
        <f>IF(Y12="No Bid","",IF(Y12&lt;&gt;0,Y12+'Basic Price Adjustment'!$E34,""))</f>
        <v/>
      </c>
      <c r="AA12" s="115">
        <v>71.5</v>
      </c>
      <c r="AB12" s="18">
        <f>IF(AA12="No Bid","",IF(AA12&lt;&gt;0,AA12+'Basic Price Adjustment'!$E34,""))</f>
        <v>70.73</v>
      </c>
      <c r="AC12" s="115">
        <v>78.5</v>
      </c>
      <c r="AD12" s="18">
        <f>IF(AC12="No Bid","",IF(AC12&lt;&gt;0,AC12+'Basic Price Adjustment'!$E34,""))</f>
        <v>77.73</v>
      </c>
      <c r="AE12" s="115">
        <v>69.849999999999994</v>
      </c>
      <c r="AF12" s="18">
        <f>IF(AE12="No Bid","",IF(AE12&lt;&gt;0,AE12+'Basic Price Adjustment'!$E34,""))</f>
        <v>69.08</v>
      </c>
      <c r="AG12" s="115">
        <v>78.5</v>
      </c>
      <c r="AH12" s="18">
        <f>IF(AG12="No Bid","",IF(AG12&lt;&gt;0,AG12+'Basic Price Adjustment'!$E34,""))</f>
        <v>77.73</v>
      </c>
      <c r="AI12" s="115">
        <v>71</v>
      </c>
      <c r="AJ12" s="18">
        <f>IF(AI12="No Bid","",IF(AI12&lt;&gt;0,AI12+'Basic Price Adjustment'!$E34,""))</f>
        <v>70.23</v>
      </c>
      <c r="AK12" s="32">
        <v>80</v>
      </c>
      <c r="AL12" s="18">
        <f>IF(AK12="No Bid","",IF(AK12&lt;&gt;0,AK12+'Basic Price Adjustment'!$E34,""))</f>
        <v>79.23</v>
      </c>
      <c r="AM12" s="32">
        <v>69</v>
      </c>
      <c r="AN12" s="18">
        <f>IF(AM12="No Bid","",IF(AM12&lt;&gt;0,AM12+'Basic Price Adjustment'!$E34,""))</f>
        <v>68.23</v>
      </c>
    </row>
    <row r="13" spans="1:40" s="66" customFormat="1" ht="20.100000000000001" customHeight="1" x14ac:dyDescent="0.2">
      <c r="A13" s="36">
        <v>3</v>
      </c>
      <c r="B13" s="36" t="s">
        <v>7</v>
      </c>
      <c r="C13" s="115">
        <v>63.5</v>
      </c>
      <c r="D13" s="18">
        <f>IF(C13="No Bid","",IF(C13&lt;&gt;0,C13+'Basic Price Adjustment'!$E35,""))</f>
        <v>62.67</v>
      </c>
      <c r="E13" s="115">
        <v>70.25</v>
      </c>
      <c r="F13" s="18">
        <f>IF(E13="No Bid","",IF(E13&lt;&gt;0,E13+'Basic Price Adjustment'!$E35,""))</f>
        <v>69.42</v>
      </c>
      <c r="G13" s="115">
        <v>72.87</v>
      </c>
      <c r="H13" s="18">
        <f>IF(G13="No Bid","",IF(G13&lt;&gt;0,G13+'Basic Price Adjustment'!$E35,""))</f>
        <v>72.040000000000006</v>
      </c>
      <c r="I13" s="115">
        <v>73.2</v>
      </c>
      <c r="J13" s="18">
        <f>IF(I13="No Bid","",IF(I13&lt;&gt;0,I13+'Basic Price Adjustment'!$E35,""))</f>
        <v>72.37</v>
      </c>
      <c r="K13" s="115">
        <v>68.45</v>
      </c>
      <c r="L13" s="18">
        <f>IF(K13="No Bid","",IF(K13&lt;&gt;0,K13+'Basic Price Adjustment'!$E35,""))</f>
        <v>67.62</v>
      </c>
      <c r="M13" s="115">
        <v>73.33</v>
      </c>
      <c r="N13" s="18">
        <f>IF(M13="No Bid","",IF(M13&lt;&gt;0,M13+'Basic Price Adjustment'!$E35,""))</f>
        <v>72.5</v>
      </c>
      <c r="O13" s="120">
        <v>84</v>
      </c>
      <c r="P13" s="18">
        <f>IF(O13="No Bid","",IF(O13&lt;&gt;0,O13+'Basic Price Adjustment'!$E35,""))</f>
        <v>83.17</v>
      </c>
      <c r="Q13" s="115">
        <v>75</v>
      </c>
      <c r="R13" s="18">
        <f>IF(Q13="No Bid","",IF(Q13&lt;&gt;0,Q13+'Basic Price Adjustment'!$E35,""))</f>
        <v>74.17</v>
      </c>
      <c r="S13" s="115">
        <v>70.599999999999994</v>
      </c>
      <c r="T13" s="18">
        <f>IF(S13="No Bid","",IF(S13&lt;&gt;0,S13+'Basic Price Adjustment'!$E35,""))</f>
        <v>69.77</v>
      </c>
      <c r="U13" s="115"/>
      <c r="V13" s="18" t="str">
        <f>IF(U13="No Bid","",IF(U13&lt;&gt;0,U13+'Basic Price Adjustment'!$E35,""))</f>
        <v/>
      </c>
      <c r="W13" s="115"/>
      <c r="X13" s="18" t="str">
        <f>IF(W13="No Bid","",IF(W13&lt;&gt;0,W13+'Basic Price Adjustment'!$E35,""))</f>
        <v/>
      </c>
      <c r="Y13" s="115"/>
      <c r="Z13" s="18" t="str">
        <f>IF(Y13="No Bid","",IF(Y13&lt;&gt;0,Y13+'Basic Price Adjustment'!$E35,""))</f>
        <v/>
      </c>
      <c r="AA13" s="115">
        <v>79.5</v>
      </c>
      <c r="AB13" s="18">
        <f>IF(AA13="No Bid","",IF(AA13&lt;&gt;0,AA13+'Basic Price Adjustment'!$E35,""))</f>
        <v>78.67</v>
      </c>
      <c r="AC13" s="115">
        <v>70.599999999999994</v>
      </c>
      <c r="AD13" s="18">
        <f>IF(AC13="No Bid","",IF(AC13&lt;&gt;0,AC13+'Basic Price Adjustment'!$E35,""))</f>
        <v>69.77</v>
      </c>
      <c r="AE13" s="115">
        <v>70.599999999999994</v>
      </c>
      <c r="AF13" s="18">
        <f>IF(AE13="No Bid","",IF(AE13&lt;&gt;0,AE13+'Basic Price Adjustment'!$E35,""))</f>
        <v>69.77</v>
      </c>
      <c r="AG13" s="115">
        <v>70.599999999999994</v>
      </c>
      <c r="AH13" s="18">
        <f>IF(AG13="No Bid","",IF(AG13&lt;&gt;0,AG13+'Basic Price Adjustment'!$E35,""))</f>
        <v>69.77</v>
      </c>
      <c r="AI13" s="115">
        <v>73.2</v>
      </c>
      <c r="AJ13" s="18">
        <f>IF(AI13="No Bid","",IF(AI13&lt;&gt;0,AI13+'Basic Price Adjustment'!$E35,""))</f>
        <v>72.37</v>
      </c>
      <c r="AK13" s="38">
        <v>80</v>
      </c>
      <c r="AL13" s="18">
        <f>IF(AK13="No Bid","",IF(AK13&lt;&gt;0,AK13+'Basic Price Adjustment'!$E35,""))</f>
        <v>79.17</v>
      </c>
      <c r="AM13" s="38">
        <v>69</v>
      </c>
      <c r="AN13" s="18">
        <f>IF(AM13="No Bid","",IF(AM13&lt;&gt;0,AM13+'Basic Price Adjustment'!$E35,""))</f>
        <v>68.17</v>
      </c>
    </row>
    <row r="14" spans="1:40" s="66" customFormat="1" ht="20.100000000000001" customHeight="1" x14ac:dyDescent="0.2">
      <c r="A14" s="31">
        <v>4</v>
      </c>
      <c r="B14" s="31" t="s">
        <v>8</v>
      </c>
      <c r="C14" s="115">
        <v>63.5</v>
      </c>
      <c r="D14" s="18">
        <f>IF(C14="No Bid","",IF(C14&lt;&gt;0,C14+'Basic Price Adjustment'!$E36,""))</f>
        <v>62.67</v>
      </c>
      <c r="E14" s="115">
        <v>70.25</v>
      </c>
      <c r="F14" s="18">
        <f>IF(E14="No Bid","",IF(E14&lt;&gt;0,E14+'Basic Price Adjustment'!$E36,""))</f>
        <v>69.42</v>
      </c>
      <c r="G14" s="115">
        <v>72.87</v>
      </c>
      <c r="H14" s="18">
        <f>IF(G14="No Bid","",IF(G14&lt;&gt;0,G14+'Basic Price Adjustment'!$E36,""))</f>
        <v>72.040000000000006</v>
      </c>
      <c r="I14" s="115">
        <v>73.2</v>
      </c>
      <c r="J14" s="18">
        <f>IF(I14="No Bid","",IF(I14&lt;&gt;0,I14+'Basic Price Adjustment'!$E36,""))</f>
        <v>72.37</v>
      </c>
      <c r="K14" s="115">
        <v>68.45</v>
      </c>
      <c r="L14" s="18">
        <f>IF(K14="No Bid","",IF(K14&lt;&gt;0,K14+'Basic Price Adjustment'!$E36,""))</f>
        <v>67.62</v>
      </c>
      <c r="M14" s="115">
        <v>73.33</v>
      </c>
      <c r="N14" s="18">
        <f>IF(M14="No Bid","",IF(M14&lt;&gt;0,M14+'Basic Price Adjustment'!$E36,""))</f>
        <v>72.5</v>
      </c>
      <c r="O14" s="115">
        <v>84</v>
      </c>
      <c r="P14" s="18">
        <f>IF(O14="No Bid","",IF(O14&lt;&gt;0,O14+'Basic Price Adjustment'!$E36,""))</f>
        <v>83.17</v>
      </c>
      <c r="Q14" s="115">
        <v>75</v>
      </c>
      <c r="R14" s="18">
        <f>IF(Q14="No Bid","",IF(Q14&lt;&gt;0,Q14+'Basic Price Adjustment'!$E36,""))</f>
        <v>74.17</v>
      </c>
      <c r="S14" s="115">
        <v>70.599999999999994</v>
      </c>
      <c r="T14" s="18">
        <f>IF(S14="No Bid","",IF(S14&lt;&gt;0,S14+'Basic Price Adjustment'!$E36,""))</f>
        <v>69.77</v>
      </c>
      <c r="U14" s="115"/>
      <c r="V14" s="18" t="str">
        <f>IF(U14="No Bid","",IF(U14&lt;&gt;0,U14+'Basic Price Adjustment'!$E36,""))</f>
        <v/>
      </c>
      <c r="W14" s="115"/>
      <c r="X14" s="18" t="str">
        <f>IF(W14="No Bid","",IF(W14&lt;&gt;0,W14+'Basic Price Adjustment'!$E36,""))</f>
        <v/>
      </c>
      <c r="Y14" s="115"/>
      <c r="Z14" s="18" t="str">
        <f>IF(Y14="No Bid","",IF(Y14&lt;&gt;0,Y14+'Basic Price Adjustment'!$E36,""))</f>
        <v/>
      </c>
      <c r="AA14" s="115">
        <v>79.5</v>
      </c>
      <c r="AB14" s="18">
        <f>IF(AA14="No Bid","",IF(AA14&lt;&gt;0,AA14+'Basic Price Adjustment'!$E36,""))</f>
        <v>78.67</v>
      </c>
      <c r="AC14" s="115">
        <v>70.599999999999994</v>
      </c>
      <c r="AD14" s="18">
        <f>IF(AC14="No Bid","",IF(AC14&lt;&gt;0,AC14+'Basic Price Adjustment'!$E36,""))</f>
        <v>69.77</v>
      </c>
      <c r="AE14" s="115">
        <v>70.599999999999994</v>
      </c>
      <c r="AF14" s="18">
        <f>IF(AE14="No Bid","",IF(AE14&lt;&gt;0,AE14+'Basic Price Adjustment'!$E36,""))</f>
        <v>69.77</v>
      </c>
      <c r="AG14" s="115">
        <v>70.599999999999994</v>
      </c>
      <c r="AH14" s="18">
        <f>IF(AG14="No Bid","",IF(AG14&lt;&gt;0,AG14+'Basic Price Adjustment'!$E36,""))</f>
        <v>69.77</v>
      </c>
      <c r="AI14" s="115">
        <v>73.2</v>
      </c>
      <c r="AJ14" s="18">
        <f>IF(AI14="No Bid","",IF(AI14&lt;&gt;0,AI14+'Basic Price Adjustment'!$E36,""))</f>
        <v>72.37</v>
      </c>
      <c r="AK14" s="32">
        <v>80</v>
      </c>
      <c r="AL14" s="18">
        <f>IF(AK14="No Bid","",IF(AK14&lt;&gt;0,AK14+'Basic Price Adjustment'!$E36,""))</f>
        <v>79.17</v>
      </c>
      <c r="AM14" s="32">
        <v>69</v>
      </c>
      <c r="AN14" s="18">
        <f>IF(AM14="No Bid","",IF(AM14&lt;&gt;0,AM14+'Basic Price Adjustment'!$E36,""))</f>
        <v>68.17</v>
      </c>
    </row>
    <row r="15" spans="1:40" s="66" customFormat="1" ht="20.100000000000001" customHeight="1" x14ac:dyDescent="0.2">
      <c r="A15" s="36">
        <v>5</v>
      </c>
      <c r="B15" s="36" t="s">
        <v>9</v>
      </c>
      <c r="C15" s="115">
        <v>63.5</v>
      </c>
      <c r="D15" s="18">
        <f>IF(C15="No Bid","",IF(C15&lt;&gt;0,C15+'Basic Price Adjustment'!$E37,""))</f>
        <v>62.65</v>
      </c>
      <c r="E15" s="115">
        <v>73</v>
      </c>
      <c r="F15" s="18">
        <f>IF(E15="No Bid","",IF(E15&lt;&gt;0,E15+'Basic Price Adjustment'!$E37,""))</f>
        <v>72.150000000000006</v>
      </c>
      <c r="G15" s="115">
        <v>73.61</v>
      </c>
      <c r="H15" s="18">
        <f>IF(G15="No Bid","",IF(G15&lt;&gt;0,G15+'Basic Price Adjustment'!$E37,""))</f>
        <v>72.760000000000005</v>
      </c>
      <c r="I15" s="115">
        <v>73.41</v>
      </c>
      <c r="J15" s="18">
        <f>IF(I15="No Bid","",IF(I15&lt;&gt;0,I15+'Basic Price Adjustment'!$E37,""))</f>
        <v>72.56</v>
      </c>
      <c r="K15" s="115">
        <v>69.510000000000005</v>
      </c>
      <c r="L15" s="18">
        <f>IF(K15="No Bid","",IF(K15&lt;&gt;0,K15+'Basic Price Adjustment'!$E37,""))</f>
        <v>68.660000000000011</v>
      </c>
      <c r="M15" s="115">
        <v>73.41</v>
      </c>
      <c r="N15" s="18">
        <f>IF(M15="No Bid","",IF(M15&lt;&gt;0,M15+'Basic Price Adjustment'!$E37,""))</f>
        <v>72.56</v>
      </c>
      <c r="O15" s="120">
        <v>85</v>
      </c>
      <c r="P15" s="18">
        <f>IF(O15="No Bid","",IF(O15&lt;&gt;0,O15+'Basic Price Adjustment'!$E37,""))</f>
        <v>84.15</v>
      </c>
      <c r="Q15" s="115">
        <v>90</v>
      </c>
      <c r="R15" s="18">
        <f>IF(Q15="No Bid","",IF(Q15&lt;&gt;0,Q15+'Basic Price Adjustment'!$E37,""))</f>
        <v>89.15</v>
      </c>
      <c r="S15" s="115">
        <v>70.599999999999994</v>
      </c>
      <c r="T15" s="18">
        <f>IF(S15="No Bid","",IF(S15&lt;&gt;0,S15+'Basic Price Adjustment'!$E37,""))</f>
        <v>69.75</v>
      </c>
      <c r="U15" s="115"/>
      <c r="V15" s="18" t="str">
        <f>IF(U15="No Bid","",IF(U15&lt;&gt;0,U15+'Basic Price Adjustment'!$E37,""))</f>
        <v/>
      </c>
      <c r="W15" s="115"/>
      <c r="X15" s="18" t="str">
        <f>IF(W15="No Bid","",IF(W15&lt;&gt;0,W15+'Basic Price Adjustment'!$E37,""))</f>
        <v/>
      </c>
      <c r="Y15" s="115"/>
      <c r="Z15" s="18" t="str">
        <f>IF(Y15="No Bid","",IF(Y15&lt;&gt;0,Y15+'Basic Price Adjustment'!$E37,""))</f>
        <v/>
      </c>
      <c r="AA15" s="115">
        <v>81.5</v>
      </c>
      <c r="AB15" s="18">
        <f>IF(AA15="No Bid","",IF(AA15&lt;&gt;0,AA15+'Basic Price Adjustment'!$E37,""))</f>
        <v>80.650000000000006</v>
      </c>
      <c r="AC15" s="115">
        <v>71.3</v>
      </c>
      <c r="AD15" s="18">
        <f>IF(AC15="No Bid","",IF(AC15&lt;&gt;0,AC15+'Basic Price Adjustment'!$E37,""))</f>
        <v>70.45</v>
      </c>
      <c r="AE15" s="115">
        <v>71.3</v>
      </c>
      <c r="AF15" s="18">
        <f>IF(AE15="No Bid","",IF(AE15&lt;&gt;0,AE15+'Basic Price Adjustment'!$E37,""))</f>
        <v>70.45</v>
      </c>
      <c r="AG15" s="115">
        <v>71.3</v>
      </c>
      <c r="AH15" s="18">
        <f>IF(AG15="No Bid","",IF(AG15&lt;&gt;0,AG15+'Basic Price Adjustment'!$E37,""))</f>
        <v>70.45</v>
      </c>
      <c r="AI15" s="115">
        <v>73.8</v>
      </c>
      <c r="AJ15" s="18">
        <f>IF(AI15="No Bid","",IF(AI15&lt;&gt;0,AI15+'Basic Price Adjustment'!$E37,""))</f>
        <v>72.95</v>
      </c>
      <c r="AK15" s="38">
        <v>80</v>
      </c>
      <c r="AL15" s="18">
        <f>IF(AK15="No Bid","",IF(AK15&lt;&gt;0,AK15+'Basic Price Adjustment'!$E37,""))</f>
        <v>79.150000000000006</v>
      </c>
      <c r="AM15" s="38">
        <v>69</v>
      </c>
      <c r="AN15" s="18">
        <f>IF(AM15="No Bid","",IF(AM15&lt;&gt;0,AM15+'Basic Price Adjustment'!$E37,""))</f>
        <v>68.150000000000006</v>
      </c>
    </row>
    <row r="16" spans="1:40" s="66" customFormat="1" ht="20.100000000000001" customHeight="1" x14ac:dyDescent="0.2">
      <c r="A16" s="31">
        <v>6</v>
      </c>
      <c r="B16" s="31" t="s">
        <v>10</v>
      </c>
      <c r="C16" s="115">
        <v>66.8</v>
      </c>
      <c r="D16" s="18">
        <f>IF(C16="No Bid","",IF(C16&lt;&gt;0,C16+'Basic Price Adjustment'!$E38,""))</f>
        <v>65.959999999999994</v>
      </c>
      <c r="E16" s="115">
        <v>85</v>
      </c>
      <c r="F16" s="18">
        <f>IF(E16="No Bid","",IF(E16&lt;&gt;0,E16+'Basic Price Adjustment'!$E38,""))</f>
        <v>84.16</v>
      </c>
      <c r="G16" s="115"/>
      <c r="H16" s="18" t="str">
        <f>IF(G16="No Bid","",IF(G16&lt;&gt;0,G16+'Basic Price Adjustment'!$E38,""))</f>
        <v/>
      </c>
      <c r="I16" s="115">
        <v>77.09</v>
      </c>
      <c r="J16" s="18">
        <f>IF(I16="No Bid","",IF(I16&lt;&gt;0,I16+'Basic Price Adjustment'!$E38,""))</f>
        <v>76.25</v>
      </c>
      <c r="K16" s="115">
        <v>72.37</v>
      </c>
      <c r="L16" s="18">
        <f>IF(K16="No Bid","",IF(K16&lt;&gt;0,K16+'Basic Price Adjustment'!$E38,""))</f>
        <v>71.53</v>
      </c>
      <c r="M16" s="115">
        <v>77.09</v>
      </c>
      <c r="N16" s="18">
        <f>IF(M16="No Bid","",IF(M16&lt;&gt;0,M16+'Basic Price Adjustment'!$E38,""))</f>
        <v>76.25</v>
      </c>
      <c r="O16" s="115">
        <v>96</v>
      </c>
      <c r="P16" s="18">
        <f>IF(O16="No Bid","",IF(O16&lt;&gt;0,O16+'Basic Price Adjustment'!$E38,""))</f>
        <v>95.16</v>
      </c>
      <c r="Q16" s="115">
        <v>100</v>
      </c>
      <c r="R16" s="18">
        <f>IF(Q16="No Bid","",IF(Q16&lt;&gt;0,Q16+'Basic Price Adjustment'!$E38,""))</f>
        <v>99.16</v>
      </c>
      <c r="S16" s="115">
        <v>80.5</v>
      </c>
      <c r="T16" s="18">
        <f>IF(S16="No Bid","",IF(S16&lt;&gt;0,S16+'Basic Price Adjustment'!$E38,""))</f>
        <v>79.66</v>
      </c>
      <c r="U16" s="115"/>
      <c r="V16" s="18" t="str">
        <f>IF(U16="No Bid","",IF(U16&lt;&gt;0,U16+'Basic Price Adjustment'!$E38,""))</f>
        <v/>
      </c>
      <c r="W16" s="115"/>
      <c r="X16" s="18" t="str">
        <f>IF(W16="No Bid","",IF(W16&lt;&gt;0,W16+'Basic Price Adjustment'!$E38,""))</f>
        <v/>
      </c>
      <c r="Y16" s="115"/>
      <c r="Z16" s="18" t="str">
        <f>IF(Y16="No Bid","",IF(Y16&lt;&gt;0,Y16+'Basic Price Adjustment'!$E38,""))</f>
        <v/>
      </c>
      <c r="AA16" s="115">
        <v>93</v>
      </c>
      <c r="AB16" s="18">
        <f>IF(AA16="No Bid","",IF(AA16&lt;&gt;0,AA16+'Basic Price Adjustment'!$E38,""))</f>
        <v>92.16</v>
      </c>
      <c r="AC16" s="115">
        <v>76.5</v>
      </c>
      <c r="AD16" s="18">
        <f>IF(AC16="No Bid","",IF(AC16&lt;&gt;0,AC16+'Basic Price Adjustment'!$E38,""))</f>
        <v>75.66</v>
      </c>
      <c r="AE16" s="115">
        <v>75.400000000000006</v>
      </c>
      <c r="AF16" s="18">
        <f>IF(AE16="No Bid","",IF(AE16&lt;&gt;0,AE16+'Basic Price Adjustment'!$E38,""))</f>
        <v>74.56</v>
      </c>
      <c r="AG16" s="115">
        <v>76.5</v>
      </c>
      <c r="AH16" s="18">
        <f>IF(AG16="No Bid","",IF(AG16&lt;&gt;0,AG16+'Basic Price Adjustment'!$E38,""))</f>
        <v>75.66</v>
      </c>
      <c r="AI16" s="115">
        <v>75.400000000000006</v>
      </c>
      <c r="AJ16" s="18">
        <f>IF(AI16="No Bid","",IF(AI16&lt;&gt;0,AI16+'Basic Price Adjustment'!$E38,""))</f>
        <v>74.56</v>
      </c>
      <c r="AK16" s="32">
        <v>93</v>
      </c>
      <c r="AL16" s="18">
        <f>IF(AK16="No Bid","",IF(AK16&lt;&gt;0,AK16+'Basic Price Adjustment'!$E38,""))</f>
        <v>92.16</v>
      </c>
      <c r="AM16" s="32">
        <v>83</v>
      </c>
      <c r="AN16" s="18">
        <f>IF(AM16="No Bid","",IF(AM16&lt;&gt;0,AM16+'Basic Price Adjustment'!$E38,""))</f>
        <v>82.16</v>
      </c>
    </row>
    <row r="17" spans="1:40" s="66" customFormat="1" ht="20.100000000000001" customHeight="1" x14ac:dyDescent="0.2">
      <c r="A17" s="36">
        <v>7</v>
      </c>
      <c r="B17" s="36" t="s">
        <v>11</v>
      </c>
      <c r="C17" s="115">
        <v>63.5</v>
      </c>
      <c r="D17" s="18">
        <f>IF(C17="No Bid","",IF(C17&lt;&gt;0,C17+'Basic Price Adjustment'!$E39,""))</f>
        <v>62.7</v>
      </c>
      <c r="E17" s="115">
        <v>71.5</v>
      </c>
      <c r="F17" s="18">
        <f>IF(E17="No Bid","",IF(E17&lt;&gt;0,E17+'Basic Price Adjustment'!$E39,""))</f>
        <v>70.7</v>
      </c>
      <c r="G17" s="115"/>
      <c r="H17" s="18" t="str">
        <f>IF(G17="No Bid","",IF(G17&lt;&gt;0,G17+'Basic Price Adjustment'!$E39,""))</f>
        <v/>
      </c>
      <c r="I17" s="115">
        <v>73.2</v>
      </c>
      <c r="J17" s="18">
        <f>IF(I17="No Bid","",IF(I17&lt;&gt;0,I17+'Basic Price Adjustment'!$E39,""))</f>
        <v>72.400000000000006</v>
      </c>
      <c r="K17" s="115">
        <v>68.45</v>
      </c>
      <c r="L17" s="18">
        <f>IF(K17="No Bid","",IF(K17&lt;&gt;0,K17+'Basic Price Adjustment'!$E39,""))</f>
        <v>67.650000000000006</v>
      </c>
      <c r="M17" s="115">
        <v>73.33</v>
      </c>
      <c r="N17" s="18">
        <f>IF(M17="No Bid","",IF(M17&lt;&gt;0,M17+'Basic Price Adjustment'!$E39,""))</f>
        <v>72.53</v>
      </c>
      <c r="O17" s="120">
        <v>86</v>
      </c>
      <c r="P17" s="18">
        <f>IF(O17="No Bid","",IF(O17&lt;&gt;0,O17+'Basic Price Adjustment'!$E39,""))</f>
        <v>85.2</v>
      </c>
      <c r="Q17" s="115">
        <v>80</v>
      </c>
      <c r="R17" s="18">
        <f>IF(Q17="No Bid","",IF(Q17&lt;&gt;0,Q17+'Basic Price Adjustment'!$E39,""))</f>
        <v>79.2</v>
      </c>
      <c r="S17" s="115">
        <v>70.5</v>
      </c>
      <c r="T17" s="18">
        <f>IF(S17="No Bid","",IF(S17&lt;&gt;0,S17+'Basic Price Adjustment'!$E39,""))</f>
        <v>69.7</v>
      </c>
      <c r="U17" s="115"/>
      <c r="V17" s="18" t="str">
        <f>IF(U17="No Bid","",IF(U17&lt;&gt;0,U17+'Basic Price Adjustment'!$E39,""))</f>
        <v/>
      </c>
      <c r="W17" s="115"/>
      <c r="X17" s="18" t="str">
        <f>IF(W17="No Bid","",IF(W17&lt;&gt;0,W17+'Basic Price Adjustment'!$E39,""))</f>
        <v/>
      </c>
      <c r="Y17" s="115"/>
      <c r="Z17" s="18" t="str">
        <f>IF(Y17="No Bid","",IF(Y17&lt;&gt;0,Y17+'Basic Price Adjustment'!$E39,""))</f>
        <v/>
      </c>
      <c r="AA17" s="115">
        <v>79</v>
      </c>
      <c r="AB17" s="18">
        <f>IF(AA17="No Bid","",IF(AA17&lt;&gt;0,AA17+'Basic Price Adjustment'!$E39,""))</f>
        <v>78.2</v>
      </c>
      <c r="AC17" s="115">
        <v>79.25</v>
      </c>
      <c r="AD17" s="18">
        <f>IF(AC17="No Bid","",IF(AC17&lt;&gt;0,AC17+'Basic Price Adjustment'!$E39,""))</f>
        <v>78.45</v>
      </c>
      <c r="AE17" s="115">
        <v>74.7</v>
      </c>
      <c r="AF17" s="18">
        <f>IF(AE17="No Bid","",IF(AE17&lt;&gt;0,AE17+'Basic Price Adjustment'!$E39,""))</f>
        <v>73.900000000000006</v>
      </c>
      <c r="AG17" s="115">
        <v>79.25</v>
      </c>
      <c r="AH17" s="18">
        <f>IF(AG17="No Bid","",IF(AG17&lt;&gt;0,AG17+'Basic Price Adjustment'!$E39,""))</f>
        <v>78.45</v>
      </c>
      <c r="AI17" s="115">
        <v>77.7</v>
      </c>
      <c r="AJ17" s="18">
        <f>IF(AI17="No Bid","",IF(AI17&lt;&gt;0,AI17+'Basic Price Adjustment'!$E39,""))</f>
        <v>76.900000000000006</v>
      </c>
      <c r="AK17" s="38">
        <v>82</v>
      </c>
      <c r="AL17" s="18">
        <f>IF(AK17="No Bid","",IF(AK17&lt;&gt;0,AK17+'Basic Price Adjustment'!$E39,""))</f>
        <v>81.2</v>
      </c>
      <c r="AM17" s="38">
        <v>72</v>
      </c>
      <c r="AN17" s="18">
        <f>IF(AM17="No Bid","",IF(AM17&lt;&gt;0,AM17+'Basic Price Adjustment'!$E39,""))</f>
        <v>71.2</v>
      </c>
    </row>
    <row r="18" spans="1:40" s="66" customFormat="1" ht="20.100000000000001" customHeight="1" x14ac:dyDescent="0.2">
      <c r="A18" s="31">
        <v>8</v>
      </c>
      <c r="B18" s="31" t="s">
        <v>12</v>
      </c>
      <c r="C18" s="115">
        <v>72.7</v>
      </c>
      <c r="D18" s="18">
        <f>IF(C18="No Bid","",IF(C18&lt;&gt;0,C18+'Basic Price Adjustment'!$E40,""))</f>
        <v>71.75</v>
      </c>
      <c r="E18" s="115">
        <v>76.25</v>
      </c>
      <c r="F18" s="18">
        <f>IF(E18="No Bid","",IF(E18&lt;&gt;0,E18+'Basic Price Adjustment'!$E40,""))</f>
        <v>75.3</v>
      </c>
      <c r="G18" s="115">
        <v>76.180000000000007</v>
      </c>
      <c r="H18" s="18">
        <f>IF(G18="No Bid","",IF(G18&lt;&gt;0,G18+'Basic Price Adjustment'!$E40,""))</f>
        <v>75.23</v>
      </c>
      <c r="I18" s="115">
        <v>78.08</v>
      </c>
      <c r="J18" s="18">
        <f>IF(I18="No Bid","",IF(I18&lt;&gt;0,I18+'Basic Price Adjustment'!$E40,""))</f>
        <v>77.13</v>
      </c>
      <c r="K18" s="115">
        <v>77.23</v>
      </c>
      <c r="L18" s="18">
        <f>IF(K18="No Bid","",IF(K18&lt;&gt;0,K18+'Basic Price Adjustment'!$E40,""))</f>
        <v>76.28</v>
      </c>
      <c r="M18" s="115">
        <v>78.08</v>
      </c>
      <c r="N18" s="18">
        <f>IF(M18="No Bid","",IF(M18&lt;&gt;0,M18+'Basic Price Adjustment'!$E40,""))</f>
        <v>77.13</v>
      </c>
      <c r="O18" s="115">
        <v>90</v>
      </c>
      <c r="P18" s="18">
        <f>IF(O18="No Bid","",IF(O18&lt;&gt;0,O18+'Basic Price Adjustment'!$E40,""))</f>
        <v>89.05</v>
      </c>
      <c r="Q18" s="115">
        <v>90</v>
      </c>
      <c r="R18" s="18">
        <f>IF(Q18="No Bid","",IF(Q18&lt;&gt;0,Q18+'Basic Price Adjustment'!$E40,""))</f>
        <v>89.05</v>
      </c>
      <c r="S18" s="115">
        <v>77.3</v>
      </c>
      <c r="T18" s="18">
        <f>IF(S18="No Bid","",IF(S18&lt;&gt;0,S18+'Basic Price Adjustment'!$E40,""))</f>
        <v>76.349999999999994</v>
      </c>
      <c r="U18" s="115"/>
      <c r="V18" s="18" t="str">
        <f>IF(U18="No Bid","",IF(U18&lt;&gt;0,U18+'Basic Price Adjustment'!$E40,""))</f>
        <v/>
      </c>
      <c r="W18" s="115"/>
      <c r="X18" s="18" t="str">
        <f>IF(W18="No Bid","",IF(W18&lt;&gt;0,W18+'Basic Price Adjustment'!$E40,""))</f>
        <v/>
      </c>
      <c r="Y18" s="115"/>
      <c r="Z18" s="18" t="str">
        <f>IF(Y18="No Bid","",IF(Y18&lt;&gt;0,Y18+'Basic Price Adjustment'!$E40,""))</f>
        <v/>
      </c>
      <c r="AA18" s="115">
        <v>84</v>
      </c>
      <c r="AB18" s="18">
        <f>IF(AA18="No Bid","",IF(AA18&lt;&gt;0,AA18+'Basic Price Adjustment'!$E40,""))</f>
        <v>83.05</v>
      </c>
      <c r="AC18" s="115">
        <v>78</v>
      </c>
      <c r="AD18" s="18">
        <f>IF(AC18="No Bid","",IF(AC18&lt;&gt;0,AC18+'Basic Price Adjustment'!$E40,""))</f>
        <v>77.05</v>
      </c>
      <c r="AE18" s="115">
        <v>78</v>
      </c>
      <c r="AF18" s="18">
        <f>IF(AE18="No Bid","",IF(AE18&lt;&gt;0,AE18+'Basic Price Adjustment'!$E40,""))</f>
        <v>77.05</v>
      </c>
      <c r="AG18" s="115">
        <v>78</v>
      </c>
      <c r="AH18" s="18">
        <f>IF(AG18="No Bid","",IF(AG18&lt;&gt;0,AG18+'Basic Price Adjustment'!$E40,""))</f>
        <v>77.05</v>
      </c>
      <c r="AI18" s="115">
        <v>79.8</v>
      </c>
      <c r="AJ18" s="18">
        <f>IF(AI18="No Bid","",IF(AI18&lt;&gt;0,AI18+'Basic Price Adjustment'!$E40,""))</f>
        <v>78.849999999999994</v>
      </c>
      <c r="AK18" s="32">
        <v>84</v>
      </c>
      <c r="AL18" s="18">
        <f>IF(AK18="No Bid","",IF(AK18&lt;&gt;0,AK18+'Basic Price Adjustment'!$E40,""))</f>
        <v>83.05</v>
      </c>
      <c r="AM18" s="32">
        <v>77</v>
      </c>
      <c r="AN18" s="18">
        <f>IF(AM18="No Bid","",IF(AM18&lt;&gt;0,AM18+'Basic Price Adjustment'!$E40,""))</f>
        <v>76.05</v>
      </c>
    </row>
    <row r="19" spans="1:40" s="66" customFormat="1" ht="20.100000000000001" customHeight="1" x14ac:dyDescent="0.2">
      <c r="A19" s="36">
        <v>9</v>
      </c>
      <c r="B19" s="36" t="s">
        <v>13</v>
      </c>
      <c r="C19" s="115">
        <v>72.7</v>
      </c>
      <c r="D19" s="18">
        <f>IF(C19="No Bid","",IF(C19&lt;&gt;0,C19+'Basic Price Adjustment'!$E41,""))</f>
        <v>71.760000000000005</v>
      </c>
      <c r="E19" s="115">
        <v>86</v>
      </c>
      <c r="F19" s="18">
        <f>IF(E19="No Bid","",IF(E19&lt;&gt;0,E19+'Basic Price Adjustment'!$E41,""))</f>
        <v>85.06</v>
      </c>
      <c r="G19" s="115"/>
      <c r="H19" s="18" t="str">
        <f>IF(G19="No Bid","",IF(G19&lt;&gt;0,G19+'Basic Price Adjustment'!$E41,""))</f>
        <v/>
      </c>
      <c r="I19" s="115">
        <v>82.92</v>
      </c>
      <c r="J19" s="18">
        <f>IF(I19="No Bid","",IF(I19&lt;&gt;0,I19+'Basic Price Adjustment'!$E41,""))</f>
        <v>81.98</v>
      </c>
      <c r="K19" s="115">
        <v>77.97</v>
      </c>
      <c r="L19" s="18">
        <f>IF(K19="No Bid","",IF(K19&lt;&gt;0,K19+'Basic Price Adjustment'!$E41,""))</f>
        <v>77.03</v>
      </c>
      <c r="M19" s="115">
        <v>82.92</v>
      </c>
      <c r="N19" s="18">
        <f>IF(M19="No Bid","",IF(M19&lt;&gt;0,M19+'Basic Price Adjustment'!$E41,""))</f>
        <v>81.98</v>
      </c>
      <c r="O19" s="120">
        <v>100</v>
      </c>
      <c r="P19" s="18">
        <f>IF(O19="No Bid","",IF(O19&lt;&gt;0,O19+'Basic Price Adjustment'!$E41,""))</f>
        <v>99.06</v>
      </c>
      <c r="Q19" s="115">
        <v>90</v>
      </c>
      <c r="R19" s="18">
        <f>IF(Q19="No Bid","",IF(Q19&lt;&gt;0,Q19+'Basic Price Adjustment'!$E41,""))</f>
        <v>89.06</v>
      </c>
      <c r="S19" s="115"/>
      <c r="T19" s="18" t="str">
        <f>IF(S19="No Bid","",IF(S19&lt;&gt;0,S19+'Basic Price Adjustment'!$E41,""))</f>
        <v/>
      </c>
      <c r="U19" s="115"/>
      <c r="V19" s="18" t="str">
        <f>IF(U19="No Bid","",IF(U19&lt;&gt;0,U19+'Basic Price Adjustment'!$E41,""))</f>
        <v/>
      </c>
      <c r="W19" s="115"/>
      <c r="X19" s="18" t="str">
        <f>IF(W19="No Bid","",IF(W19&lt;&gt;0,W19+'Basic Price Adjustment'!$E41,""))</f>
        <v/>
      </c>
      <c r="Y19" s="115"/>
      <c r="Z19" s="18" t="str">
        <f>IF(Y19="No Bid","",IF(Y19&lt;&gt;0,Y19+'Basic Price Adjustment'!$E41,""))</f>
        <v/>
      </c>
      <c r="AA19" s="115">
        <v>97</v>
      </c>
      <c r="AB19" s="18">
        <f>IF(AA19="No Bid","",IF(AA19&lt;&gt;0,AA19+'Basic Price Adjustment'!$E41,""))</f>
        <v>96.06</v>
      </c>
      <c r="AC19" s="115">
        <v>95</v>
      </c>
      <c r="AD19" s="18">
        <f>IF(AC19="No Bid","",IF(AC19&lt;&gt;0,AC19+'Basic Price Adjustment'!$E41,""))</f>
        <v>94.06</v>
      </c>
      <c r="AE19" s="115">
        <v>95.5</v>
      </c>
      <c r="AF19" s="18">
        <f>IF(AE19="No Bid","",IF(AE19&lt;&gt;0,AE19+'Basic Price Adjustment'!$E41,""))</f>
        <v>94.56</v>
      </c>
      <c r="AG19" s="115">
        <v>95</v>
      </c>
      <c r="AH19" s="18">
        <f>IF(AG19="No Bid","",IF(AG19&lt;&gt;0,AG19+'Basic Price Adjustment'!$E41,""))</f>
        <v>94.06</v>
      </c>
      <c r="AI19" s="115">
        <v>93.5</v>
      </c>
      <c r="AJ19" s="18">
        <f>IF(AI19="No Bid","",IF(AI19&lt;&gt;0,AI19+'Basic Price Adjustment'!$E41,""))</f>
        <v>92.56</v>
      </c>
      <c r="AK19" s="38">
        <v>86</v>
      </c>
      <c r="AL19" s="18">
        <f>IF(AK19="No Bid","",IF(AK19&lt;&gt;0,AK19+'Basic Price Adjustment'!$E41,""))</f>
        <v>85.06</v>
      </c>
      <c r="AM19" s="38">
        <v>79</v>
      </c>
      <c r="AN19" s="18">
        <f>IF(AM19="No Bid","",IF(AM19&lt;&gt;0,AM19+'Basic Price Adjustment'!$E41,""))</f>
        <v>78.06</v>
      </c>
    </row>
    <row r="20" spans="1:40" s="66" customFormat="1" ht="20.100000000000001" customHeight="1" x14ac:dyDescent="0.2">
      <c r="A20" s="31">
        <v>10</v>
      </c>
      <c r="B20" s="31" t="s">
        <v>14</v>
      </c>
      <c r="C20" s="115">
        <v>72.7</v>
      </c>
      <c r="D20" s="18">
        <f>IF(C20="No Bid","",IF(C20&lt;&gt;0,C20+'Basic Price Adjustment'!$E42,""))</f>
        <v>71.760000000000005</v>
      </c>
      <c r="E20" s="115">
        <v>76</v>
      </c>
      <c r="F20" s="18">
        <f>IF(E20="No Bid","",IF(E20&lt;&gt;0,E20+'Basic Price Adjustment'!$E42,""))</f>
        <v>75.06</v>
      </c>
      <c r="G20" s="115">
        <v>75.92</v>
      </c>
      <c r="H20" s="18">
        <f>IF(G20="No Bid","",IF(G20&lt;&gt;0,G20+'Basic Price Adjustment'!$E42,""))</f>
        <v>74.98</v>
      </c>
      <c r="I20" s="115">
        <v>78.08</v>
      </c>
      <c r="J20" s="18">
        <f>IF(I20="No Bid","",IF(I20&lt;&gt;0,I20+'Basic Price Adjustment'!$E42,""))</f>
        <v>77.14</v>
      </c>
      <c r="K20" s="115">
        <v>75.37</v>
      </c>
      <c r="L20" s="18">
        <f>IF(K20="No Bid","",IF(K20&lt;&gt;0,K20+'Basic Price Adjustment'!$E42,""))</f>
        <v>74.430000000000007</v>
      </c>
      <c r="M20" s="115">
        <v>78.08</v>
      </c>
      <c r="N20" s="18">
        <f>IF(M20="No Bid","",IF(M20&lt;&gt;0,M20+'Basic Price Adjustment'!$E42,""))</f>
        <v>77.14</v>
      </c>
      <c r="O20" s="115">
        <v>90</v>
      </c>
      <c r="P20" s="18">
        <f>IF(O20="No Bid","",IF(O20&lt;&gt;0,O20+'Basic Price Adjustment'!$E42,""))</f>
        <v>89.06</v>
      </c>
      <c r="Q20" s="115">
        <v>90</v>
      </c>
      <c r="R20" s="18">
        <f>IF(Q20="No Bid","",IF(Q20&lt;&gt;0,Q20+'Basic Price Adjustment'!$E42,""))</f>
        <v>89.06</v>
      </c>
      <c r="S20" s="115">
        <v>77.3</v>
      </c>
      <c r="T20" s="18">
        <f>IF(S20="No Bid","",IF(S20&lt;&gt;0,S20+'Basic Price Adjustment'!$E42,""))</f>
        <v>76.36</v>
      </c>
      <c r="U20" s="115"/>
      <c r="V20" s="18" t="str">
        <f>IF(U20="No Bid","",IF(U20&lt;&gt;0,U20+'Basic Price Adjustment'!$E42,""))</f>
        <v/>
      </c>
      <c r="W20" s="115"/>
      <c r="X20" s="18" t="str">
        <f>IF(W20="No Bid","",IF(W20&lt;&gt;0,W20+'Basic Price Adjustment'!$E42,""))</f>
        <v/>
      </c>
      <c r="Y20" s="115"/>
      <c r="Z20" s="18" t="str">
        <f>IF(Y20="No Bid","",IF(Y20&lt;&gt;0,Y20+'Basic Price Adjustment'!$E42,""))</f>
        <v/>
      </c>
      <c r="AA20" s="115">
        <v>84</v>
      </c>
      <c r="AB20" s="18">
        <f>IF(AA20="No Bid","",IF(AA20&lt;&gt;0,AA20+'Basic Price Adjustment'!$E42,""))</f>
        <v>83.06</v>
      </c>
      <c r="AC20" s="115">
        <v>78</v>
      </c>
      <c r="AD20" s="18">
        <f>IF(AC20="No Bid","",IF(AC20&lt;&gt;0,AC20+'Basic Price Adjustment'!$E42,""))</f>
        <v>77.06</v>
      </c>
      <c r="AE20" s="115">
        <v>78</v>
      </c>
      <c r="AF20" s="18">
        <f>IF(AE20="No Bid","",IF(AE20&lt;&gt;0,AE20+'Basic Price Adjustment'!$E42,""))</f>
        <v>77.06</v>
      </c>
      <c r="AG20" s="115">
        <v>78</v>
      </c>
      <c r="AH20" s="18">
        <f>IF(AG20="No Bid","",IF(AG20&lt;&gt;0,AG20+'Basic Price Adjustment'!$E42,""))</f>
        <v>77.06</v>
      </c>
      <c r="AI20" s="115">
        <v>79.8</v>
      </c>
      <c r="AJ20" s="18">
        <f>IF(AI20="No Bid","",IF(AI20&lt;&gt;0,AI20+'Basic Price Adjustment'!$E42,""))</f>
        <v>78.86</v>
      </c>
      <c r="AK20" s="32">
        <v>84</v>
      </c>
      <c r="AL20" s="18">
        <f>IF(AK20="No Bid","",IF(AK20&lt;&gt;0,AK20+'Basic Price Adjustment'!$E42,""))</f>
        <v>83.06</v>
      </c>
      <c r="AM20" s="32">
        <v>77</v>
      </c>
      <c r="AN20" s="18">
        <f>IF(AM20="No Bid","",IF(AM20&lt;&gt;0,AM20+'Basic Price Adjustment'!$E42,""))</f>
        <v>76.06</v>
      </c>
    </row>
    <row r="21" spans="1:40" s="66" customFormat="1" ht="20.100000000000001" customHeight="1" x14ac:dyDescent="0.2">
      <c r="A21" s="36">
        <v>11</v>
      </c>
      <c r="B21" s="36" t="s">
        <v>15</v>
      </c>
      <c r="C21" s="115">
        <v>76</v>
      </c>
      <c r="D21" s="18">
        <f>IF(C21="No Bid","",IF(C21&lt;&gt;0,C21+'Basic Price Adjustment'!$E43,""))</f>
        <v>75.069999999999993</v>
      </c>
      <c r="E21" s="115">
        <v>82</v>
      </c>
      <c r="F21" s="18">
        <f>IF(E21="No Bid","",IF(E21&lt;&gt;0,E21+'Basic Price Adjustment'!$E43,""))</f>
        <v>81.069999999999993</v>
      </c>
      <c r="G21" s="115">
        <v>84.55</v>
      </c>
      <c r="H21" s="18">
        <f>IF(G21="No Bid","",IF(G21&lt;&gt;0,G21+'Basic Price Adjustment'!$E43,""))</f>
        <v>83.61999999999999</v>
      </c>
      <c r="I21" s="115">
        <v>83.06</v>
      </c>
      <c r="J21" s="18">
        <f>IF(I21="No Bid","",IF(I21&lt;&gt;0,I21+'Basic Price Adjustment'!$E43,""))</f>
        <v>82.13</v>
      </c>
      <c r="K21" s="115">
        <v>77.97</v>
      </c>
      <c r="L21" s="18">
        <f>IF(K21="No Bid","",IF(K21&lt;&gt;0,K21+'Basic Price Adjustment'!$E43,""))</f>
        <v>77.039999999999992</v>
      </c>
      <c r="M21" s="115">
        <v>83.06</v>
      </c>
      <c r="N21" s="18">
        <f>IF(M21="No Bid","",IF(M21&lt;&gt;0,M21+'Basic Price Adjustment'!$E43,""))</f>
        <v>82.13</v>
      </c>
      <c r="O21" s="120">
        <v>95</v>
      </c>
      <c r="P21" s="18">
        <f>IF(O21="No Bid","",IF(O21&lt;&gt;0,O21+'Basic Price Adjustment'!$E43,""))</f>
        <v>94.07</v>
      </c>
      <c r="Q21" s="115">
        <v>100</v>
      </c>
      <c r="R21" s="18">
        <f>IF(Q21="No Bid","",IF(Q21&lt;&gt;0,Q21+'Basic Price Adjustment'!$E43,""))</f>
        <v>99.07</v>
      </c>
      <c r="S21" s="115">
        <v>85.3</v>
      </c>
      <c r="T21" s="18">
        <f>IF(S21="No Bid","",IF(S21&lt;&gt;0,S21+'Basic Price Adjustment'!$E43,""))</f>
        <v>84.36999999999999</v>
      </c>
      <c r="U21" s="115"/>
      <c r="V21" s="18" t="str">
        <f>IF(U21="No Bid","",IF(U21&lt;&gt;0,U21+'Basic Price Adjustment'!$E43,""))</f>
        <v/>
      </c>
      <c r="W21" s="115"/>
      <c r="X21" s="18" t="str">
        <f>IF(W21="No Bid","",IF(W21&lt;&gt;0,W21+'Basic Price Adjustment'!$E43,""))</f>
        <v/>
      </c>
      <c r="Y21" s="115"/>
      <c r="Z21" s="18" t="str">
        <f>IF(Y21="No Bid","",IF(Y21&lt;&gt;0,Y21+'Basic Price Adjustment'!$E43,""))</f>
        <v/>
      </c>
      <c r="AA21" s="115">
        <v>97</v>
      </c>
      <c r="AB21" s="18">
        <f>IF(AA21="No Bid","",IF(AA21&lt;&gt;0,AA21+'Basic Price Adjustment'!$E43,""))</f>
        <v>96.07</v>
      </c>
      <c r="AC21" s="115">
        <v>84.7</v>
      </c>
      <c r="AD21" s="18">
        <f>IF(AC21="No Bid","",IF(AC21&lt;&gt;0,AC21+'Basic Price Adjustment'!$E43,""))</f>
        <v>83.77</v>
      </c>
      <c r="AE21" s="115">
        <v>82</v>
      </c>
      <c r="AF21" s="18">
        <f>IF(AE21="No Bid","",IF(AE21&lt;&gt;0,AE21+'Basic Price Adjustment'!$E43,""))</f>
        <v>81.069999999999993</v>
      </c>
      <c r="AG21" s="115">
        <v>84.7</v>
      </c>
      <c r="AH21" s="18">
        <f>IF(AG21="No Bid","",IF(AG21&lt;&gt;0,AG21+'Basic Price Adjustment'!$E43,""))</f>
        <v>83.77</v>
      </c>
      <c r="AI21" s="115">
        <v>82.7</v>
      </c>
      <c r="AJ21" s="18">
        <f>IF(AI21="No Bid","",IF(AI21&lt;&gt;0,AI21+'Basic Price Adjustment'!$E43,""))</f>
        <v>81.77</v>
      </c>
      <c r="AK21" s="38">
        <v>102.5</v>
      </c>
      <c r="AL21" s="18">
        <f>IF(AK21="No Bid","",IF(AK21&lt;&gt;0,AK21+'Basic Price Adjustment'!$E43,""))</f>
        <v>101.57</v>
      </c>
      <c r="AM21" s="38">
        <v>95.5</v>
      </c>
      <c r="AN21" s="18">
        <f>IF(AM21="No Bid","",IF(AM21&lt;&gt;0,AM21+'Basic Price Adjustment'!$E43,""))</f>
        <v>94.57</v>
      </c>
    </row>
    <row r="22" spans="1:40" s="66" customFormat="1" ht="20.100000000000001" customHeight="1" x14ac:dyDescent="0.2">
      <c r="A22" s="31">
        <v>12</v>
      </c>
      <c r="B22" s="31" t="s">
        <v>16</v>
      </c>
      <c r="C22" s="115">
        <v>82.9</v>
      </c>
      <c r="D22" s="18">
        <f>IF(C22="No Bid","",IF(C22&lt;&gt;0,C22+'Basic Price Adjustment'!$E44,""))</f>
        <v>81.81</v>
      </c>
      <c r="E22" s="115">
        <v>86.5</v>
      </c>
      <c r="F22" s="18">
        <f>IF(E22="No Bid","",IF(E22&lt;&gt;0,E22+'Basic Price Adjustment'!$E44,""))</f>
        <v>85.41</v>
      </c>
      <c r="G22" s="115"/>
      <c r="H22" s="18" t="str">
        <f>IF(G22="No Bid","",IF(G22&lt;&gt;0,G22+'Basic Price Adjustment'!$E44,""))</f>
        <v/>
      </c>
      <c r="I22" s="115">
        <v>97.95</v>
      </c>
      <c r="J22" s="18">
        <f>IF(I22="No Bid","",IF(I22&lt;&gt;0,I22+'Basic Price Adjustment'!$E44,""))</f>
        <v>96.86</v>
      </c>
      <c r="K22" s="115">
        <v>86</v>
      </c>
      <c r="L22" s="18">
        <f>IF(K22="No Bid","",IF(K22&lt;&gt;0,K22+'Basic Price Adjustment'!$E44,""))</f>
        <v>84.91</v>
      </c>
      <c r="M22" s="115">
        <v>104.95</v>
      </c>
      <c r="N22" s="18">
        <f>IF(M22="No Bid","",IF(M22&lt;&gt;0,M22+'Basic Price Adjustment'!$E44,""))</f>
        <v>103.86</v>
      </c>
      <c r="O22" s="115"/>
      <c r="P22" s="18" t="str">
        <f>IF(O22="No Bid","",IF(O22&lt;&gt;0,O22+'Basic Price Adjustment'!$E44,""))</f>
        <v/>
      </c>
      <c r="Q22" s="115">
        <v>105</v>
      </c>
      <c r="R22" s="18">
        <f>IF(Q22="No Bid","",IF(Q22&lt;&gt;0,Q22+'Basic Price Adjustment'!$E44,""))</f>
        <v>103.91</v>
      </c>
      <c r="S22" s="115"/>
      <c r="T22" s="18" t="str">
        <f>IF(S22="No Bid","",IF(S22&lt;&gt;0,S22+'Basic Price Adjustment'!$E44,""))</f>
        <v/>
      </c>
      <c r="U22" s="115"/>
      <c r="V22" s="18" t="str">
        <f>IF(U22="No Bid","",IF(U22&lt;&gt;0,U22+'Basic Price Adjustment'!$E44,""))</f>
        <v/>
      </c>
      <c r="W22" s="115"/>
      <c r="X22" s="18" t="str">
        <f>IF(W22="No Bid","",IF(W22&lt;&gt;0,W22+'Basic Price Adjustment'!$E44,""))</f>
        <v/>
      </c>
      <c r="Y22" s="115"/>
      <c r="Z22" s="18" t="str">
        <f>IF(Y22="No Bid","",IF(Y22&lt;&gt;0,Y22+'Basic Price Adjustment'!$E44,""))</f>
        <v/>
      </c>
      <c r="AA22" s="115"/>
      <c r="AB22" s="18" t="str">
        <f>IF(AA22="No Bid","",IF(AA22&lt;&gt;0,AA22+'Basic Price Adjustment'!$E44,""))</f>
        <v/>
      </c>
      <c r="AC22" s="115"/>
      <c r="AD22" s="18" t="str">
        <f>IF(AC22="No Bid","",IF(AC22&lt;&gt;0,AC22+'Basic Price Adjustment'!$E44,""))</f>
        <v/>
      </c>
      <c r="AE22" s="115"/>
      <c r="AF22" s="18" t="str">
        <f>IF(AE22="No Bid","",IF(AE22&lt;&gt;0,AE22+'Basic Price Adjustment'!$E44,""))</f>
        <v/>
      </c>
      <c r="AG22" s="115"/>
      <c r="AH22" s="18" t="str">
        <f>IF(AG22="No Bid","",IF(AG22&lt;&gt;0,AG22+'Basic Price Adjustment'!$E44,""))</f>
        <v/>
      </c>
      <c r="AI22" s="115"/>
      <c r="AJ22" s="18" t="str">
        <f>IF(AI22="No Bid","",IF(AI22&lt;&gt;0,AI22+'Basic Price Adjustment'!$E44,""))</f>
        <v/>
      </c>
      <c r="AK22" s="32">
        <v>117.75</v>
      </c>
      <c r="AL22" s="18">
        <f>IF(AK22="No Bid","",IF(AK22&lt;&gt;0,AK22+'Basic Price Adjustment'!$E44,""))</f>
        <v>116.66</v>
      </c>
      <c r="AM22" s="32">
        <v>100.5</v>
      </c>
      <c r="AN22" s="18">
        <f>IF(AM22="No Bid","",IF(AM22&lt;&gt;0,AM22+'Basic Price Adjustment'!$E44,""))</f>
        <v>99.41</v>
      </c>
    </row>
    <row r="23" spans="1:40" s="66" customFormat="1" ht="20.100000000000001" customHeight="1" x14ac:dyDescent="0.2">
      <c r="A23" s="36">
        <v>13</v>
      </c>
      <c r="B23" s="36" t="s">
        <v>17</v>
      </c>
      <c r="C23" s="115">
        <v>86.9</v>
      </c>
      <c r="D23" s="18">
        <f>IF(C23="No Bid","",IF(C23&lt;&gt;0,C23+'Basic Price Adjustment'!$E45,""))</f>
        <v>85.850000000000009</v>
      </c>
      <c r="E23" s="115">
        <v>101</v>
      </c>
      <c r="F23" s="18">
        <f>IF(E23="No Bid","",IF(E23&lt;&gt;0,E23+'Basic Price Adjustment'!$E45,""))</f>
        <v>99.95</v>
      </c>
      <c r="G23" s="115"/>
      <c r="H23" s="18" t="str">
        <f>IF(G23="No Bid","",IF(G23&lt;&gt;0,G23+'Basic Price Adjustment'!$E45,""))</f>
        <v/>
      </c>
      <c r="I23" s="115">
        <v>100.45</v>
      </c>
      <c r="J23" s="18">
        <f>IF(I23="No Bid","",IF(I23&lt;&gt;0,I23+'Basic Price Adjustment'!$E45,""))</f>
        <v>99.4</v>
      </c>
      <c r="K23" s="115">
        <v>87.6</v>
      </c>
      <c r="L23" s="18">
        <f>IF(K23="No Bid","",IF(K23&lt;&gt;0,K23+'Basic Price Adjustment'!$E45,""))</f>
        <v>86.55</v>
      </c>
      <c r="M23" s="115">
        <v>107.59</v>
      </c>
      <c r="N23" s="18">
        <f>IF(M23="No Bid","",IF(M23&lt;&gt;0,M23+'Basic Price Adjustment'!$E45,""))</f>
        <v>106.54</v>
      </c>
      <c r="O23" s="120"/>
      <c r="P23" s="18" t="str">
        <f>IF(O23="No Bid","",IF(O23&lt;&gt;0,O23+'Basic Price Adjustment'!$E45,""))</f>
        <v/>
      </c>
      <c r="Q23" s="115">
        <v>115</v>
      </c>
      <c r="R23" s="18">
        <f>IF(Q23="No Bid","",IF(Q23&lt;&gt;0,Q23+'Basic Price Adjustment'!$E45,""))</f>
        <v>113.95</v>
      </c>
      <c r="S23" s="115"/>
      <c r="T23" s="18" t="str">
        <f>IF(S23="No Bid","",IF(S23&lt;&gt;0,S23+'Basic Price Adjustment'!$E45,""))</f>
        <v/>
      </c>
      <c r="U23" s="115"/>
      <c r="V23" s="18" t="str">
        <f>IF(U23="No Bid","",IF(U23&lt;&gt;0,U23+'Basic Price Adjustment'!$E45,""))</f>
        <v/>
      </c>
      <c r="W23" s="115"/>
      <c r="X23" s="18" t="str">
        <f>IF(W23="No Bid","",IF(W23&lt;&gt;0,W23+'Basic Price Adjustment'!$E45,""))</f>
        <v/>
      </c>
      <c r="Y23" s="115"/>
      <c r="Z23" s="18" t="str">
        <f>IF(Y23="No Bid","",IF(Y23&lt;&gt;0,Y23+'Basic Price Adjustment'!$E45,""))</f>
        <v/>
      </c>
      <c r="AA23" s="115"/>
      <c r="AB23" s="18" t="str">
        <f>IF(AA23="No Bid","",IF(AA23&lt;&gt;0,AA23+'Basic Price Adjustment'!$E45,""))</f>
        <v/>
      </c>
      <c r="AC23" s="115"/>
      <c r="AD23" s="18" t="str">
        <f>IF(AC23="No Bid","",IF(AC23&lt;&gt;0,AC23+'Basic Price Adjustment'!$E45,""))</f>
        <v/>
      </c>
      <c r="AE23" s="115"/>
      <c r="AF23" s="18" t="str">
        <f>IF(AE23="No Bid","",IF(AE23&lt;&gt;0,AE23+'Basic Price Adjustment'!$E45,""))</f>
        <v/>
      </c>
      <c r="AG23" s="115"/>
      <c r="AH23" s="18" t="str">
        <f>IF(AG23="No Bid","",IF(AG23&lt;&gt;0,AG23+'Basic Price Adjustment'!$E45,""))</f>
        <v/>
      </c>
      <c r="AI23" s="115"/>
      <c r="AJ23" s="18" t="str">
        <f>IF(AI23="No Bid","",IF(AI23&lt;&gt;0,AI23+'Basic Price Adjustment'!$E45,""))</f>
        <v/>
      </c>
      <c r="AK23" s="38">
        <v>130</v>
      </c>
      <c r="AL23" s="18">
        <f>IF(AK23="No Bid","",IF(AK23&lt;&gt;0,AK23+'Basic Price Adjustment'!$E45,""))</f>
        <v>128.94999999999999</v>
      </c>
      <c r="AM23" s="38">
        <v>122</v>
      </c>
      <c r="AN23" s="18">
        <f>IF(AM23="No Bid","",IF(AM23&lt;&gt;0,AM23+'Basic Price Adjustment'!$E45,""))</f>
        <v>120.95</v>
      </c>
    </row>
    <row r="24" spans="1:40" s="66" customFormat="1" ht="20.100000000000001" customHeight="1" x14ac:dyDescent="0.2">
      <c r="A24" s="31">
        <v>14</v>
      </c>
      <c r="B24" s="31" t="s">
        <v>18</v>
      </c>
      <c r="C24" s="115">
        <v>82.9</v>
      </c>
      <c r="D24" s="18">
        <f>IF(C24="No Bid","",IF(C24&lt;&gt;0,C24+'Basic Price Adjustment'!$E46,""))</f>
        <v>81.84</v>
      </c>
      <c r="E24" s="115">
        <v>86.25</v>
      </c>
      <c r="F24" s="18">
        <f>IF(E24="No Bid","",IF(E24&lt;&gt;0,E24+'Basic Price Adjustment'!$E46,""))</f>
        <v>85.19</v>
      </c>
      <c r="G24" s="115"/>
      <c r="H24" s="18" t="str">
        <f>IF(G24="No Bid","",IF(G24&lt;&gt;0,G24+'Basic Price Adjustment'!$E46,""))</f>
        <v/>
      </c>
      <c r="I24" s="115">
        <v>94.46</v>
      </c>
      <c r="J24" s="18">
        <f>IF(I24="No Bid","",IF(I24&lt;&gt;0,I24+'Basic Price Adjustment'!$E46,""))</f>
        <v>93.399999999999991</v>
      </c>
      <c r="K24" s="115">
        <v>87.63</v>
      </c>
      <c r="L24" s="18">
        <f>IF(K24="No Bid","",IF(K24&lt;&gt;0,K24+'Basic Price Adjustment'!$E46,""))</f>
        <v>86.57</v>
      </c>
      <c r="M24" s="115">
        <v>103.17</v>
      </c>
      <c r="N24" s="18">
        <f>IF(M24="No Bid","",IF(M24&lt;&gt;0,M24+'Basic Price Adjustment'!$E46,""))</f>
        <v>102.11</v>
      </c>
      <c r="O24" s="115">
        <v>98</v>
      </c>
      <c r="P24" s="18">
        <f>IF(O24="No Bid","",IF(O24&lt;&gt;0,O24+'Basic Price Adjustment'!$E46,""))</f>
        <v>96.94</v>
      </c>
      <c r="Q24" s="115">
        <v>115</v>
      </c>
      <c r="R24" s="18">
        <f>IF(Q24="No Bid","",IF(Q24&lt;&gt;0,Q24+'Basic Price Adjustment'!$E46,""))</f>
        <v>113.94</v>
      </c>
      <c r="S24" s="115"/>
      <c r="T24" s="18" t="str">
        <f>IF(S24="No Bid","",IF(S24&lt;&gt;0,S24+'Basic Price Adjustment'!$E46,""))</f>
        <v/>
      </c>
      <c r="U24" s="115"/>
      <c r="V24" s="18" t="str">
        <f>IF(U24="No Bid","",IF(U24&lt;&gt;0,U24+'Basic Price Adjustment'!$E46,""))</f>
        <v/>
      </c>
      <c r="W24" s="115"/>
      <c r="X24" s="18" t="str">
        <f>IF(W24="No Bid","",IF(W24&lt;&gt;0,W24+'Basic Price Adjustment'!$E46,""))</f>
        <v/>
      </c>
      <c r="Y24" s="115"/>
      <c r="Z24" s="18" t="str">
        <f>IF(Y24="No Bid","",IF(Y24&lt;&gt;0,Y24+'Basic Price Adjustment'!$E46,""))</f>
        <v/>
      </c>
      <c r="AA24" s="115">
        <v>104</v>
      </c>
      <c r="AB24" s="18">
        <f>IF(AA24="No Bid","",IF(AA24&lt;&gt;0,AA24+'Basic Price Adjustment'!$E46,""))</f>
        <v>102.94</v>
      </c>
      <c r="AC24" s="115"/>
      <c r="AD24" s="18" t="str">
        <f>IF(AC24="No Bid","",IF(AC24&lt;&gt;0,AC24+'Basic Price Adjustment'!$E46,""))</f>
        <v/>
      </c>
      <c r="AE24" s="115"/>
      <c r="AF24" s="18" t="str">
        <f>IF(AE24="No Bid","",IF(AE24&lt;&gt;0,AE24+'Basic Price Adjustment'!$E46,""))</f>
        <v/>
      </c>
      <c r="AG24" s="115"/>
      <c r="AH24" s="18" t="str">
        <f>IF(AG24="No Bid","",IF(AG24&lt;&gt;0,AG24+'Basic Price Adjustment'!$E46,""))</f>
        <v/>
      </c>
      <c r="AI24" s="115"/>
      <c r="AJ24" s="18" t="str">
        <f>IF(AI24="No Bid","",IF(AI24&lt;&gt;0,AI24+'Basic Price Adjustment'!$E46,""))</f>
        <v/>
      </c>
      <c r="AK24" s="32">
        <v>114.75</v>
      </c>
      <c r="AL24" s="18">
        <f>IF(AK24="No Bid","",IF(AK24&lt;&gt;0,AK24+'Basic Price Adjustment'!$E46,""))</f>
        <v>113.69</v>
      </c>
      <c r="AM24" s="32">
        <v>98.5</v>
      </c>
      <c r="AN24" s="18">
        <f>IF(AM24="No Bid","",IF(AM24&lt;&gt;0,AM24+'Basic Price Adjustment'!$E46,""))</f>
        <v>97.44</v>
      </c>
    </row>
    <row r="25" spans="1:40" s="66" customFormat="1" ht="20.100000000000001" customHeight="1" x14ac:dyDescent="0.2">
      <c r="A25" s="36">
        <v>15</v>
      </c>
      <c r="B25" s="36" t="s">
        <v>19</v>
      </c>
      <c r="C25" s="115">
        <v>86.9</v>
      </c>
      <c r="D25" s="18">
        <f>IF(C25="No Bid","",IF(C25&lt;&gt;0,C25+'Basic Price Adjustment'!$E47,""))</f>
        <v>85.820000000000007</v>
      </c>
      <c r="E25" s="115">
        <v>99</v>
      </c>
      <c r="F25" s="18">
        <f>IF(E25="No Bid","",IF(E25&lt;&gt;0,E25+'Basic Price Adjustment'!$E47,""))</f>
        <v>97.92</v>
      </c>
      <c r="G25" s="115"/>
      <c r="H25" s="18" t="str">
        <f>IF(G25="No Bid","",IF(G25&lt;&gt;0,G25+'Basic Price Adjustment'!$E47,""))</f>
        <v/>
      </c>
      <c r="I25" s="115">
        <v>97.68</v>
      </c>
      <c r="J25" s="18">
        <f>IF(I25="No Bid","",IF(I25&lt;&gt;0,I25+'Basic Price Adjustment'!$E47,""))</f>
        <v>96.600000000000009</v>
      </c>
      <c r="K25" s="115">
        <v>91.28</v>
      </c>
      <c r="L25" s="18">
        <f>IF(K25="No Bid","",IF(K25&lt;&gt;0,K25+'Basic Price Adjustment'!$E47,""))</f>
        <v>90.2</v>
      </c>
      <c r="M25" s="115">
        <v>104.2</v>
      </c>
      <c r="N25" s="18">
        <f>IF(M25="No Bid","",IF(M25&lt;&gt;0,M25+'Basic Price Adjustment'!$E47,""))</f>
        <v>103.12</v>
      </c>
      <c r="O25" s="120"/>
      <c r="P25" s="18" t="str">
        <f>IF(O25="No Bid","",IF(O25&lt;&gt;0,O25+'Basic Price Adjustment'!$E47,""))</f>
        <v/>
      </c>
      <c r="Q25" s="115">
        <v>125</v>
      </c>
      <c r="R25" s="18">
        <f>IF(Q25="No Bid","",IF(Q25&lt;&gt;0,Q25+'Basic Price Adjustment'!$E47,""))</f>
        <v>123.92</v>
      </c>
      <c r="S25" s="115"/>
      <c r="T25" s="18" t="str">
        <f>IF(S25="No Bid","",IF(S25&lt;&gt;0,S25+'Basic Price Adjustment'!$E47,""))</f>
        <v/>
      </c>
      <c r="U25" s="115"/>
      <c r="V25" s="18" t="str">
        <f>IF(U25="No Bid","",IF(U25&lt;&gt;0,U25+'Basic Price Adjustment'!$E47,""))</f>
        <v/>
      </c>
      <c r="W25" s="115"/>
      <c r="X25" s="18" t="str">
        <f>IF(W25="No Bid","",IF(W25&lt;&gt;0,W25+'Basic Price Adjustment'!$E47,""))</f>
        <v/>
      </c>
      <c r="Y25" s="115"/>
      <c r="Z25" s="18" t="str">
        <f>IF(Y25="No Bid","",IF(Y25&lt;&gt;0,Y25+'Basic Price Adjustment'!$E47,""))</f>
        <v/>
      </c>
      <c r="AA25" s="115"/>
      <c r="AB25" s="18" t="str">
        <f>IF(AA25="No Bid","",IF(AA25&lt;&gt;0,AA25+'Basic Price Adjustment'!$E47,""))</f>
        <v/>
      </c>
      <c r="AC25" s="115"/>
      <c r="AD25" s="18" t="str">
        <f>IF(AC25="No Bid","",IF(AC25&lt;&gt;0,AC25+'Basic Price Adjustment'!$E47,""))</f>
        <v/>
      </c>
      <c r="AE25" s="115"/>
      <c r="AF25" s="18" t="str">
        <f>IF(AE25="No Bid","",IF(AE25&lt;&gt;0,AE25+'Basic Price Adjustment'!$E47,""))</f>
        <v/>
      </c>
      <c r="AG25" s="115"/>
      <c r="AH25" s="18" t="str">
        <f>IF(AG25="No Bid","",IF(AG25&lt;&gt;0,AG25+'Basic Price Adjustment'!$E47,""))</f>
        <v/>
      </c>
      <c r="AI25" s="115"/>
      <c r="AJ25" s="18" t="str">
        <f>IF(AI25="No Bid","",IF(AI25&lt;&gt;0,AI25+'Basic Price Adjustment'!$E47,""))</f>
        <v/>
      </c>
      <c r="AK25" s="38">
        <v>126.5</v>
      </c>
      <c r="AL25" s="18">
        <f>IF(AK25="No Bid","",IF(AK25&lt;&gt;0,AK25+'Basic Price Adjustment'!$E47,""))</f>
        <v>125.42</v>
      </c>
      <c r="AM25" s="38">
        <v>121</v>
      </c>
      <c r="AN25" s="18">
        <f>IF(AM25="No Bid","",IF(AM25&lt;&gt;0,AM25+'Basic Price Adjustment'!$E47,""))</f>
        <v>119.92</v>
      </c>
    </row>
    <row r="26" spans="1:40" s="3" customFormat="1" ht="20.100000000000001" customHeight="1" x14ac:dyDescent="0.2">
      <c r="A26" s="31">
        <v>16</v>
      </c>
      <c r="B26" s="31" t="s">
        <v>158</v>
      </c>
      <c r="C26" s="115">
        <v>70.599999999999994</v>
      </c>
      <c r="D26" s="18">
        <f>IF(C26="No Bid","",IF(C26&lt;&gt;0,C26+'Basic Price Adjustment'!$E48,""))</f>
        <v>69.709999999999994</v>
      </c>
      <c r="E26" s="115">
        <v>79.5</v>
      </c>
      <c r="F26" s="18">
        <f>IF(E26="No Bid","",IF(E26&lt;&gt;0,E26+'Basic Price Adjustment'!$E48,""))</f>
        <v>78.61</v>
      </c>
      <c r="G26" s="115"/>
      <c r="H26" s="18" t="str">
        <f>IF(G26="No Bid","",IF(G26&lt;&gt;0,G26+'Basic Price Adjustment'!$E48,""))</f>
        <v/>
      </c>
      <c r="I26" s="115">
        <v>83.71</v>
      </c>
      <c r="J26" s="18">
        <f>IF(I26="No Bid","",IF(I26&lt;&gt;0,I26+'Basic Price Adjustment'!$E48,""))</f>
        <v>82.82</v>
      </c>
      <c r="K26" s="115">
        <v>77.510000000000005</v>
      </c>
      <c r="L26" s="18">
        <f>IF(K26="No Bid","",IF(K26&lt;&gt;0,K26+'Basic Price Adjustment'!$E48,""))</f>
        <v>76.62</v>
      </c>
      <c r="M26" s="115">
        <v>87.08</v>
      </c>
      <c r="N26" s="18">
        <f>IF(M26="No Bid","",IF(M26&lt;&gt;0,M26+'Basic Price Adjustment'!$E48,""))</f>
        <v>86.19</v>
      </c>
      <c r="O26" s="115">
        <v>92</v>
      </c>
      <c r="P26" s="18">
        <f>IF(O26="No Bid","",IF(O26&lt;&gt;0,O26+'Basic Price Adjustment'!$E48,""))</f>
        <v>91.11</v>
      </c>
      <c r="Q26" s="115">
        <v>90</v>
      </c>
      <c r="R26" s="18">
        <f>IF(Q26="No Bid","",IF(Q26&lt;&gt;0,Q26+'Basic Price Adjustment'!$E48,""))</f>
        <v>89.11</v>
      </c>
      <c r="S26" s="115"/>
      <c r="T26" s="18" t="str">
        <f>IF(S26="No Bid","",IF(S26&lt;&gt;0,S26+'Basic Price Adjustment'!$E48,""))</f>
        <v/>
      </c>
      <c r="U26" s="115"/>
      <c r="V26" s="18" t="str">
        <f>IF(U26="No Bid","",IF(U26&lt;&gt;0,U26+'Basic Price Adjustment'!$E48,""))</f>
        <v/>
      </c>
      <c r="W26" s="115"/>
      <c r="X26" s="18" t="str">
        <f>IF(W26="No Bid","",IF(W26&lt;&gt;0,W26+'Basic Price Adjustment'!$E48,""))</f>
        <v/>
      </c>
      <c r="Y26" s="115"/>
      <c r="Z26" s="18" t="str">
        <f>IF(Y26="No Bid","",IF(Y26&lt;&gt;0,Y26+'Basic Price Adjustment'!$E48,""))</f>
        <v/>
      </c>
      <c r="AA26" s="115">
        <v>99</v>
      </c>
      <c r="AB26" s="18">
        <f>IF(AA26="No Bid","",IF(AA26&lt;&gt;0,AA26+'Basic Price Adjustment'!$E48,""))</f>
        <v>98.11</v>
      </c>
      <c r="AC26" s="115">
        <v>88</v>
      </c>
      <c r="AD26" s="18">
        <f>IF(AC26="No Bid","",IF(AC26&lt;&gt;0,AC26+'Basic Price Adjustment'!$E48,""))</f>
        <v>87.11</v>
      </c>
      <c r="AE26" s="115">
        <v>83.3</v>
      </c>
      <c r="AF26" s="18">
        <f>IF(AE26="No Bid","",IF(AE26&lt;&gt;0,AE26+'Basic Price Adjustment'!$E48,""))</f>
        <v>82.41</v>
      </c>
      <c r="AG26" s="115">
        <v>88</v>
      </c>
      <c r="AH26" s="18">
        <f>IF(AG26="No Bid","",IF(AG26&lt;&gt;0,AG26+'Basic Price Adjustment'!$E48,""))</f>
        <v>87.11</v>
      </c>
      <c r="AI26" s="115">
        <v>84.5</v>
      </c>
      <c r="AJ26" s="18">
        <f>IF(AI26="No Bid","",IF(AI26&lt;&gt;0,AI26+'Basic Price Adjustment'!$E48,""))</f>
        <v>83.61</v>
      </c>
      <c r="AK26" s="32">
        <v>83.25</v>
      </c>
      <c r="AL26" s="18">
        <f>IF(AK26="No Bid","",IF(AK26&lt;&gt;0,AK26+'Basic Price Adjustment'!$E48,""))</f>
        <v>82.36</v>
      </c>
      <c r="AM26" s="32">
        <v>76.25</v>
      </c>
      <c r="AN26" s="18">
        <f>IF(AM26="No Bid","",IF(AM26&lt;&gt;0,AM26+'Basic Price Adjustment'!$E48,""))</f>
        <v>75.36</v>
      </c>
    </row>
    <row r="27" spans="1:40" s="3" customFormat="1" ht="20.100000000000001" customHeight="1" x14ac:dyDescent="0.2">
      <c r="A27" s="36">
        <v>17</v>
      </c>
      <c r="B27" s="36" t="s">
        <v>159</v>
      </c>
      <c r="C27" s="115">
        <v>73.900000000000006</v>
      </c>
      <c r="D27" s="18">
        <f>IF(C27="No Bid","",IF(C27&lt;&gt;0,C27+'Basic Price Adjustment'!$E49,""))</f>
        <v>73.010000000000005</v>
      </c>
      <c r="E27" s="115">
        <v>83</v>
      </c>
      <c r="F27" s="18">
        <f>IF(E27="No Bid","",IF(E27&lt;&gt;0,E27+'Basic Price Adjustment'!$E49,""))</f>
        <v>82.11</v>
      </c>
      <c r="G27" s="115"/>
      <c r="H27" s="18" t="str">
        <f>IF(G27="No Bid","",IF(G27&lt;&gt;0,G27+'Basic Price Adjustment'!$E49,""))</f>
        <v/>
      </c>
      <c r="I27" s="115">
        <v>86.38</v>
      </c>
      <c r="J27" s="18">
        <f>IF(I27="No Bid","",IF(I27&lt;&gt;0,I27+'Basic Price Adjustment'!$E49,""))</f>
        <v>85.49</v>
      </c>
      <c r="K27" s="115">
        <v>80.84</v>
      </c>
      <c r="L27" s="18">
        <f>IF(K27="No Bid","",IF(K27&lt;&gt;0,K27+'Basic Price Adjustment'!$E49,""))</f>
        <v>79.95</v>
      </c>
      <c r="M27" s="115">
        <v>89.67</v>
      </c>
      <c r="N27" s="18">
        <f>IF(M27="No Bid","",IF(M27&lt;&gt;0,M27+'Basic Price Adjustment'!$E49,""))</f>
        <v>88.78</v>
      </c>
      <c r="O27" s="120">
        <v>100</v>
      </c>
      <c r="P27" s="18">
        <f>IF(O27="No Bid","",IF(O27&lt;&gt;0,O27+'Basic Price Adjustment'!$E49,""))</f>
        <v>99.11</v>
      </c>
      <c r="Q27" s="115">
        <v>100</v>
      </c>
      <c r="R27" s="18">
        <f>IF(Q27="No Bid","",IF(Q27&lt;&gt;0,Q27+'Basic Price Adjustment'!$E49,""))</f>
        <v>99.11</v>
      </c>
      <c r="S27" s="115">
        <v>81.95</v>
      </c>
      <c r="T27" s="18">
        <f>IF(S27="No Bid","",IF(S27&lt;&gt;0,S27+'Basic Price Adjustment'!$E49,""))</f>
        <v>81.06</v>
      </c>
      <c r="U27" s="115"/>
      <c r="V27" s="18" t="str">
        <f>IF(U27="No Bid","",IF(U27&lt;&gt;0,U27+'Basic Price Adjustment'!$E49,""))</f>
        <v/>
      </c>
      <c r="W27" s="115"/>
      <c r="X27" s="18" t="str">
        <f>IF(W27="No Bid","",IF(W27&lt;&gt;0,W27+'Basic Price Adjustment'!$E49,""))</f>
        <v/>
      </c>
      <c r="Y27" s="115"/>
      <c r="Z27" s="18" t="str">
        <f>IF(Y27="No Bid","",IF(Y27&lt;&gt;0,Y27+'Basic Price Adjustment'!$E49,""))</f>
        <v/>
      </c>
      <c r="AA27" s="115">
        <v>99</v>
      </c>
      <c r="AB27" s="18">
        <f>IF(AA27="No Bid","",IF(AA27&lt;&gt;0,AA27+'Basic Price Adjustment'!$E49,""))</f>
        <v>98.11</v>
      </c>
      <c r="AC27" s="115">
        <v>95.5</v>
      </c>
      <c r="AD27" s="18">
        <f>IF(AC27="No Bid","",IF(AC27&lt;&gt;0,AC27+'Basic Price Adjustment'!$E49,""))</f>
        <v>94.61</v>
      </c>
      <c r="AE27" s="115">
        <v>84</v>
      </c>
      <c r="AF27" s="18">
        <f>IF(AE27="No Bid","",IF(AE27&lt;&gt;0,AE27+'Basic Price Adjustment'!$E49,""))</f>
        <v>83.11</v>
      </c>
      <c r="AG27" s="115">
        <v>95.5</v>
      </c>
      <c r="AH27" s="18">
        <f>IF(AG27="No Bid","",IF(AG27&lt;&gt;0,AG27+'Basic Price Adjustment'!$E49,""))</f>
        <v>94.61</v>
      </c>
      <c r="AI27" s="115">
        <v>85</v>
      </c>
      <c r="AJ27" s="18">
        <f>IF(AI27="No Bid","",IF(AI27&lt;&gt;0,AI27+'Basic Price Adjustment'!$E49,""))</f>
        <v>84.11</v>
      </c>
      <c r="AK27" s="38">
        <v>104</v>
      </c>
      <c r="AL27" s="18">
        <f>IF(AK27="No Bid","",IF(AK27&lt;&gt;0,AK27+'Basic Price Adjustment'!$E49,""))</f>
        <v>103.11</v>
      </c>
      <c r="AM27" s="38">
        <v>99</v>
      </c>
      <c r="AN27" s="18">
        <f>IF(AM27="No Bid","",IF(AM27&lt;&gt;0,AM27+'Basic Price Adjustment'!$E49,""))</f>
        <v>98.11</v>
      </c>
    </row>
    <row r="28" spans="1:40" ht="20.100000000000001" customHeight="1" thickBot="1" x14ac:dyDescent="0.25">
      <c r="A28" s="35">
        <v>18</v>
      </c>
      <c r="B28" s="35" t="s">
        <v>50</v>
      </c>
      <c r="C28" s="115">
        <v>73</v>
      </c>
      <c r="D28" s="18">
        <f>IF(C28="No Bid","",IF(C28&lt;&gt;0,C28+'Basic Price Adjustment'!$E50,""))</f>
        <v>72.099999999999994</v>
      </c>
      <c r="E28" s="115">
        <v>76</v>
      </c>
      <c r="F28" s="18">
        <f>IF(E28="No Bid","",IF(E28&lt;&gt;0,E28+'Basic Price Adjustment'!$E50,""))</f>
        <v>75.099999999999994</v>
      </c>
      <c r="G28" s="115">
        <v>75.92</v>
      </c>
      <c r="H28" s="18">
        <f>IF(G28="No Bid","",IF(G28&lt;&gt;0,G28+'Basic Price Adjustment'!$E50,""))</f>
        <v>75.02</v>
      </c>
      <c r="I28" s="115">
        <v>77.739999999999995</v>
      </c>
      <c r="J28" s="18">
        <f>IF(I28="No Bid","",IF(I28&lt;&gt;0,I28+'Basic Price Adjustment'!$E50,""))</f>
        <v>76.839999999999989</v>
      </c>
      <c r="K28" s="115">
        <v>77.08</v>
      </c>
      <c r="L28" s="18">
        <f>IF(K28="No Bid","",IF(K28&lt;&gt;0,K28+'Basic Price Adjustment'!$E50,""))</f>
        <v>76.179999999999993</v>
      </c>
      <c r="M28" s="115">
        <v>79.64</v>
      </c>
      <c r="N28" s="18">
        <f>IF(M28="No Bid","",IF(M28&lt;&gt;0,M28+'Basic Price Adjustment'!$E50,""))</f>
        <v>78.739999999999995</v>
      </c>
      <c r="O28" s="115">
        <v>90</v>
      </c>
      <c r="P28" s="18">
        <f>IF(O28="No Bid","",IF(O28&lt;&gt;0,O28+'Basic Price Adjustment'!$E50,""))</f>
        <v>89.1</v>
      </c>
      <c r="Q28" s="115">
        <v>90</v>
      </c>
      <c r="R28" s="18">
        <f>IF(Q28="No Bid","",IF(Q28&lt;&gt;0,Q28+'Basic Price Adjustment'!$E50,""))</f>
        <v>89.1</v>
      </c>
      <c r="S28" s="115">
        <v>77.3</v>
      </c>
      <c r="T28" s="18">
        <f>IF(S28="No Bid","",IF(S28&lt;&gt;0,S28+'Basic Price Adjustment'!$E50,""))</f>
        <v>76.399999999999991</v>
      </c>
      <c r="U28" s="115">
        <v>78</v>
      </c>
      <c r="V28" s="18">
        <f>IF(U28="No Bid","",IF(U28&lt;&gt;0,U28+'Basic Price Adjustment'!$E50,""))</f>
        <v>77.099999999999994</v>
      </c>
      <c r="W28" s="115">
        <v>78</v>
      </c>
      <c r="X28" s="18">
        <f>IF(W28="No Bid","",IF(W28&lt;&gt;0,W28+'Basic Price Adjustment'!$E50,""))</f>
        <v>77.099999999999994</v>
      </c>
      <c r="Y28" s="115">
        <v>78</v>
      </c>
      <c r="Z28" s="18">
        <f>IF(Y28="No Bid","",IF(Y28&lt;&gt;0,Y28+'Basic Price Adjustment'!$E50,""))</f>
        <v>77.099999999999994</v>
      </c>
      <c r="AA28" s="115">
        <v>84</v>
      </c>
      <c r="AB28" s="18">
        <f>IF(AA28="No Bid","",IF(AA28&lt;&gt;0,AA28+'Basic Price Adjustment'!$E50,""))</f>
        <v>83.1</v>
      </c>
      <c r="AC28" s="115">
        <v>78</v>
      </c>
      <c r="AD28" s="18">
        <f>IF(AC28="No Bid","",IF(AC28&lt;&gt;0,AC28+'Basic Price Adjustment'!$E50,""))</f>
        <v>77.099999999999994</v>
      </c>
      <c r="AE28" s="115">
        <v>78</v>
      </c>
      <c r="AF28" s="18">
        <f>IF(AE28="No Bid","",IF(AE28&lt;&gt;0,AE28+'Basic Price Adjustment'!$E50,""))</f>
        <v>77.099999999999994</v>
      </c>
      <c r="AG28" s="115">
        <v>78</v>
      </c>
      <c r="AH28" s="18">
        <f>IF(AG28="No Bid","",IF(AG28&lt;&gt;0,AG28+'Basic Price Adjustment'!$E50,""))</f>
        <v>77.099999999999994</v>
      </c>
      <c r="AI28" s="115">
        <v>79.8</v>
      </c>
      <c r="AJ28" s="18">
        <f>IF(AI28="No Bid","",IF(AI28&lt;&gt;0,AI28+'Basic Price Adjustment'!$E50,""))</f>
        <v>78.899999999999991</v>
      </c>
      <c r="AK28" s="33">
        <v>84</v>
      </c>
      <c r="AL28" s="18">
        <f>IF(AK28="No Bid","",IF(AK28&lt;&gt;0,AK28+'Basic Price Adjustment'!$E50,""))</f>
        <v>83.1</v>
      </c>
      <c r="AM28" s="33">
        <v>77</v>
      </c>
      <c r="AN28" s="18">
        <f>IF(AM28="No Bid","",IF(AM28&lt;&gt;0,AM28+'Basic Price Adjustment'!$E50,""))</f>
        <v>76.099999999999994</v>
      </c>
    </row>
  </sheetData>
  <mergeCells count="91">
    <mergeCell ref="M6:N6"/>
    <mergeCell ref="M7:N7"/>
    <mergeCell ref="AC6:AD6"/>
    <mergeCell ref="AI5:AJ5"/>
    <mergeCell ref="AE8:AF8"/>
    <mergeCell ref="Y8:Z8"/>
    <mergeCell ref="W5:X5"/>
    <mergeCell ref="Q5:R5"/>
    <mergeCell ref="Q8:R8"/>
    <mergeCell ref="AG8:AH8"/>
    <mergeCell ref="S6:T6"/>
    <mergeCell ref="S7:T7"/>
    <mergeCell ref="AE7:AF7"/>
    <mergeCell ref="AG6:AH6"/>
    <mergeCell ref="AG7:AH7"/>
    <mergeCell ref="AE6:AF6"/>
    <mergeCell ref="A8:A9"/>
    <mergeCell ref="A3:A5"/>
    <mergeCell ref="E5:F5"/>
    <mergeCell ref="AC5:AD5"/>
    <mergeCell ref="S5:T5"/>
    <mergeCell ref="Y5:Z5"/>
    <mergeCell ref="W8:X8"/>
    <mergeCell ref="U8:V8"/>
    <mergeCell ref="U5:V5"/>
    <mergeCell ref="S8:T8"/>
    <mergeCell ref="S3:T3"/>
    <mergeCell ref="U3:Z3"/>
    <mergeCell ref="U4:Z4"/>
    <mergeCell ref="S4:T4"/>
    <mergeCell ref="I3:N3"/>
    <mergeCell ref="AA5:AB5"/>
    <mergeCell ref="E8:F8"/>
    <mergeCell ref="E9:F9"/>
    <mergeCell ref="E3:F3"/>
    <mergeCell ref="E4:F4"/>
    <mergeCell ref="AA3:AB3"/>
    <mergeCell ref="AA4:AB4"/>
    <mergeCell ref="G3:H3"/>
    <mergeCell ref="E6:F6"/>
    <mergeCell ref="E7:F7"/>
    <mergeCell ref="G6:H6"/>
    <mergeCell ref="G7:H7"/>
    <mergeCell ref="I6:J6"/>
    <mergeCell ref="I7:J7"/>
    <mergeCell ref="K6:L6"/>
    <mergeCell ref="AA8:AB8"/>
    <mergeCell ref="K7:L7"/>
    <mergeCell ref="Y9:Z9"/>
    <mergeCell ref="AC8:AD8"/>
    <mergeCell ref="AC9:AD9"/>
    <mergeCell ref="Q9:R9"/>
    <mergeCell ref="W9:X9"/>
    <mergeCell ref="U9:V9"/>
    <mergeCell ref="S9:T9"/>
    <mergeCell ref="AG9:AH9"/>
    <mergeCell ref="AI8:AJ8"/>
    <mergeCell ref="AA9:AB9"/>
    <mergeCell ref="AI9:AJ9"/>
    <mergeCell ref="AE9:AF9"/>
    <mergeCell ref="O3:P3"/>
    <mergeCell ref="O4:P4"/>
    <mergeCell ref="O5:P5"/>
    <mergeCell ref="O6:P6"/>
    <mergeCell ref="O7:P7"/>
    <mergeCell ref="Q3:R3"/>
    <mergeCell ref="Q4:R4"/>
    <mergeCell ref="AE5:AF5"/>
    <mergeCell ref="C8:D8"/>
    <mergeCell ref="C9:D9"/>
    <mergeCell ref="AC3:AJ3"/>
    <mergeCell ref="AI6:AJ6"/>
    <mergeCell ref="AI7:AJ7"/>
    <mergeCell ref="AA6:AB6"/>
    <mergeCell ref="AA7:AB7"/>
    <mergeCell ref="C3:D3"/>
    <mergeCell ref="C4:D4"/>
    <mergeCell ref="C5:D5"/>
    <mergeCell ref="C6:D6"/>
    <mergeCell ref="C7:D7"/>
    <mergeCell ref="AC7:AD7"/>
    <mergeCell ref="U2:Z2"/>
    <mergeCell ref="AC2:AH2"/>
    <mergeCell ref="AA2:AB2"/>
    <mergeCell ref="Q2:R2"/>
    <mergeCell ref="C2:D2"/>
    <mergeCell ref="G2:H2"/>
    <mergeCell ref="I2:N2"/>
    <mergeCell ref="S2:T2"/>
    <mergeCell ref="O2:P2"/>
    <mergeCell ref="E2:F2"/>
  </mergeCells>
  <conditionalFormatting sqref="B6:B7">
    <cfRule type="duplicateValues" dxfId="1759" priority="368"/>
  </conditionalFormatting>
  <conditionalFormatting sqref="C2">
    <cfRule type="duplicateValues" dxfId="1758" priority="6"/>
  </conditionalFormatting>
  <conditionalFormatting sqref="C6:C7">
    <cfRule type="duplicateValues" dxfId="1757" priority="49"/>
  </conditionalFormatting>
  <conditionalFormatting sqref="C11">
    <cfRule type="duplicateValues" dxfId="1756" priority="29"/>
  </conditionalFormatting>
  <conditionalFormatting sqref="C11:C28">
    <cfRule type="duplicateValues" dxfId="1755" priority="11"/>
  </conditionalFormatting>
  <conditionalFormatting sqref="C12">
    <cfRule type="duplicateValues" dxfId="1754" priority="28"/>
  </conditionalFormatting>
  <conditionalFormatting sqref="C13">
    <cfRule type="duplicateValues" dxfId="1753" priority="27"/>
  </conditionalFormatting>
  <conditionalFormatting sqref="C14">
    <cfRule type="duplicateValues" dxfId="1752" priority="26"/>
  </conditionalFormatting>
  <conditionalFormatting sqref="C15">
    <cfRule type="duplicateValues" dxfId="1751" priority="25"/>
  </conditionalFormatting>
  <conditionalFormatting sqref="C16">
    <cfRule type="duplicateValues" dxfId="1750" priority="24"/>
  </conditionalFormatting>
  <conditionalFormatting sqref="C17">
    <cfRule type="duplicateValues" dxfId="1749" priority="23"/>
  </conditionalFormatting>
  <conditionalFormatting sqref="C18">
    <cfRule type="duplicateValues" dxfId="1748" priority="22"/>
  </conditionalFormatting>
  <conditionalFormatting sqref="C19">
    <cfRule type="duplicateValues" dxfId="1747" priority="21"/>
  </conditionalFormatting>
  <conditionalFormatting sqref="C20">
    <cfRule type="duplicateValues" dxfId="1746" priority="20"/>
  </conditionalFormatting>
  <conditionalFormatting sqref="C21">
    <cfRule type="duplicateValues" dxfId="1745" priority="19"/>
  </conditionalFormatting>
  <conditionalFormatting sqref="C22">
    <cfRule type="duplicateValues" dxfId="1744" priority="18"/>
  </conditionalFormatting>
  <conditionalFormatting sqref="C23">
    <cfRule type="duplicateValues" dxfId="1743" priority="17"/>
  </conditionalFormatting>
  <conditionalFormatting sqref="C24">
    <cfRule type="duplicateValues" dxfId="1742" priority="16"/>
  </conditionalFormatting>
  <conditionalFormatting sqref="C25">
    <cfRule type="duplicateValues" dxfId="1741" priority="15"/>
  </conditionalFormatting>
  <conditionalFormatting sqref="C26">
    <cfRule type="duplicateValues" dxfId="1740" priority="14"/>
  </conditionalFormatting>
  <conditionalFormatting sqref="C27">
    <cfRule type="duplicateValues" dxfId="1739" priority="13"/>
  </conditionalFormatting>
  <conditionalFormatting sqref="C28">
    <cfRule type="duplicateValues" dxfId="1738" priority="12"/>
  </conditionalFormatting>
  <conditionalFormatting sqref="E2">
    <cfRule type="duplicateValues" dxfId="1737" priority="1"/>
  </conditionalFormatting>
  <conditionalFormatting sqref="E6:E7">
    <cfRule type="duplicateValues" dxfId="1736" priority="345"/>
  </conditionalFormatting>
  <conditionalFormatting sqref="E11">
    <cfRule type="duplicateValues" dxfId="1735" priority="344"/>
  </conditionalFormatting>
  <conditionalFormatting sqref="E11:E28">
    <cfRule type="duplicateValues" dxfId="1734" priority="326"/>
  </conditionalFormatting>
  <conditionalFormatting sqref="E12">
    <cfRule type="duplicateValues" dxfId="1733" priority="343"/>
  </conditionalFormatting>
  <conditionalFormatting sqref="E13">
    <cfRule type="duplicateValues" dxfId="1732" priority="342"/>
  </conditionalFormatting>
  <conditionalFormatting sqref="E14">
    <cfRule type="duplicateValues" dxfId="1731" priority="341"/>
  </conditionalFormatting>
  <conditionalFormatting sqref="E15">
    <cfRule type="duplicateValues" dxfId="1730" priority="340"/>
  </conditionalFormatting>
  <conditionalFormatting sqref="E16">
    <cfRule type="duplicateValues" dxfId="1729" priority="339"/>
  </conditionalFormatting>
  <conditionalFormatting sqref="E17">
    <cfRule type="duplicateValues" dxfId="1728" priority="338"/>
  </conditionalFormatting>
  <conditionalFormatting sqref="E18">
    <cfRule type="duplicateValues" dxfId="1727" priority="337"/>
  </conditionalFormatting>
  <conditionalFormatting sqref="E19">
    <cfRule type="duplicateValues" dxfId="1726" priority="336"/>
  </conditionalFormatting>
  <conditionalFormatting sqref="E20">
    <cfRule type="duplicateValues" dxfId="1725" priority="335"/>
  </conditionalFormatting>
  <conditionalFormatting sqref="E21">
    <cfRule type="duplicateValues" dxfId="1724" priority="334"/>
  </conditionalFormatting>
  <conditionalFormatting sqref="E22">
    <cfRule type="duplicateValues" dxfId="1723" priority="333"/>
  </conditionalFormatting>
  <conditionalFormatting sqref="E23">
    <cfRule type="duplicateValues" dxfId="1722" priority="332"/>
  </conditionalFormatting>
  <conditionalFormatting sqref="E24">
    <cfRule type="duplicateValues" dxfId="1721" priority="331"/>
  </conditionalFormatting>
  <conditionalFormatting sqref="E25">
    <cfRule type="duplicateValues" dxfId="1720" priority="330"/>
  </conditionalFormatting>
  <conditionalFormatting sqref="E26">
    <cfRule type="duplicateValues" dxfId="1719" priority="329"/>
  </conditionalFormatting>
  <conditionalFormatting sqref="E27">
    <cfRule type="duplicateValues" dxfId="1718" priority="328"/>
  </conditionalFormatting>
  <conditionalFormatting sqref="E28">
    <cfRule type="duplicateValues" dxfId="1717" priority="327"/>
  </conditionalFormatting>
  <conditionalFormatting sqref="G2">
    <cfRule type="duplicateValues" dxfId="1716" priority="5"/>
  </conditionalFormatting>
  <conditionalFormatting sqref="G6:G7">
    <cfRule type="duplicateValues" dxfId="1715" priority="325"/>
  </conditionalFormatting>
  <conditionalFormatting sqref="G11">
    <cfRule type="duplicateValues" dxfId="1714" priority="324"/>
  </conditionalFormatting>
  <conditionalFormatting sqref="G11:G28">
    <cfRule type="duplicateValues" dxfId="1713" priority="306"/>
  </conditionalFormatting>
  <conditionalFormatting sqref="G12">
    <cfRule type="duplicateValues" dxfId="1712" priority="323"/>
  </conditionalFormatting>
  <conditionalFormatting sqref="G13">
    <cfRule type="duplicateValues" dxfId="1711" priority="322"/>
  </conditionalFormatting>
  <conditionalFormatting sqref="G14">
    <cfRule type="duplicateValues" dxfId="1710" priority="321"/>
  </conditionalFormatting>
  <conditionalFormatting sqref="G15">
    <cfRule type="duplicateValues" dxfId="1709" priority="320"/>
  </conditionalFormatting>
  <conditionalFormatting sqref="G16">
    <cfRule type="duplicateValues" dxfId="1708" priority="319"/>
  </conditionalFormatting>
  <conditionalFormatting sqref="G17">
    <cfRule type="duplicateValues" dxfId="1707" priority="318"/>
  </conditionalFormatting>
  <conditionalFormatting sqref="G18">
    <cfRule type="duplicateValues" dxfId="1706" priority="317"/>
  </conditionalFormatting>
  <conditionalFormatting sqref="G19">
    <cfRule type="duplicateValues" dxfId="1705" priority="316"/>
  </conditionalFormatting>
  <conditionalFormatting sqref="G20">
    <cfRule type="duplicateValues" dxfId="1704" priority="315"/>
  </conditionalFormatting>
  <conditionalFormatting sqref="G21">
    <cfRule type="duplicateValues" dxfId="1703" priority="314"/>
  </conditionalFormatting>
  <conditionalFormatting sqref="G22">
    <cfRule type="duplicateValues" dxfId="1702" priority="313"/>
  </conditionalFormatting>
  <conditionalFormatting sqref="G23">
    <cfRule type="duplicateValues" dxfId="1701" priority="312"/>
  </conditionalFormatting>
  <conditionalFormatting sqref="G24">
    <cfRule type="duplicateValues" dxfId="1700" priority="311"/>
  </conditionalFormatting>
  <conditionalFormatting sqref="G25">
    <cfRule type="duplicateValues" dxfId="1699" priority="310"/>
  </conditionalFormatting>
  <conditionalFormatting sqref="G26">
    <cfRule type="duplicateValues" dxfId="1698" priority="309"/>
  </conditionalFormatting>
  <conditionalFormatting sqref="G27">
    <cfRule type="duplicateValues" dxfId="1697" priority="308"/>
  </conditionalFormatting>
  <conditionalFormatting sqref="G28">
    <cfRule type="duplicateValues" dxfId="1696" priority="307"/>
  </conditionalFormatting>
  <conditionalFormatting sqref="I2">
    <cfRule type="duplicateValues" dxfId="1695" priority="4"/>
  </conditionalFormatting>
  <conditionalFormatting sqref="I6:I7">
    <cfRule type="duplicateValues" dxfId="1694" priority="265"/>
  </conditionalFormatting>
  <conditionalFormatting sqref="I11">
    <cfRule type="duplicateValues" dxfId="1693" priority="244"/>
  </conditionalFormatting>
  <conditionalFormatting sqref="I11:I28">
    <cfRule type="duplicateValues" dxfId="1692" priority="226"/>
  </conditionalFormatting>
  <conditionalFormatting sqref="I12">
    <cfRule type="duplicateValues" dxfId="1691" priority="243"/>
  </conditionalFormatting>
  <conditionalFormatting sqref="I13">
    <cfRule type="duplicateValues" dxfId="1690" priority="242"/>
  </conditionalFormatting>
  <conditionalFormatting sqref="I14">
    <cfRule type="duplicateValues" dxfId="1689" priority="241"/>
  </conditionalFormatting>
  <conditionalFormatting sqref="I15">
    <cfRule type="duplicateValues" dxfId="1688" priority="240"/>
  </conditionalFormatting>
  <conditionalFormatting sqref="I16">
    <cfRule type="duplicateValues" dxfId="1687" priority="239"/>
  </conditionalFormatting>
  <conditionalFormatting sqref="I17">
    <cfRule type="duplicateValues" dxfId="1686" priority="238"/>
  </conditionalFormatting>
  <conditionalFormatting sqref="I18">
    <cfRule type="duplicateValues" dxfId="1685" priority="237"/>
  </conditionalFormatting>
  <conditionalFormatting sqref="I19">
    <cfRule type="duplicateValues" dxfId="1684" priority="236"/>
  </conditionalFormatting>
  <conditionalFormatting sqref="I20">
    <cfRule type="duplicateValues" dxfId="1683" priority="235"/>
  </conditionalFormatting>
  <conditionalFormatting sqref="I21">
    <cfRule type="duplicateValues" dxfId="1682" priority="234"/>
  </conditionalFormatting>
  <conditionalFormatting sqref="I22">
    <cfRule type="duplicateValues" dxfId="1681" priority="233"/>
  </conditionalFormatting>
  <conditionalFormatting sqref="I23">
    <cfRule type="duplicateValues" dxfId="1680" priority="232"/>
  </conditionalFormatting>
  <conditionalFormatting sqref="I24">
    <cfRule type="duplicateValues" dxfId="1679" priority="231"/>
  </conditionalFormatting>
  <conditionalFormatting sqref="I25">
    <cfRule type="duplicateValues" dxfId="1678" priority="230"/>
  </conditionalFormatting>
  <conditionalFormatting sqref="I26">
    <cfRule type="duplicateValues" dxfId="1677" priority="229"/>
  </conditionalFormatting>
  <conditionalFormatting sqref="I27">
    <cfRule type="duplicateValues" dxfId="1676" priority="228"/>
  </conditionalFormatting>
  <conditionalFormatting sqref="I28">
    <cfRule type="duplicateValues" dxfId="1675" priority="227"/>
  </conditionalFormatting>
  <conditionalFormatting sqref="K6:K7">
    <cfRule type="duplicateValues" dxfId="1674" priority="264"/>
  </conditionalFormatting>
  <conditionalFormatting sqref="K11">
    <cfRule type="duplicateValues" dxfId="1673" priority="225"/>
  </conditionalFormatting>
  <conditionalFormatting sqref="K11:K28">
    <cfRule type="duplicateValues" dxfId="1672" priority="207"/>
  </conditionalFormatting>
  <conditionalFormatting sqref="K12">
    <cfRule type="duplicateValues" dxfId="1671" priority="224"/>
  </conditionalFormatting>
  <conditionalFormatting sqref="K13">
    <cfRule type="duplicateValues" dxfId="1670" priority="223"/>
  </conditionalFormatting>
  <conditionalFormatting sqref="K14">
    <cfRule type="duplicateValues" dxfId="1669" priority="222"/>
  </conditionalFormatting>
  <conditionalFormatting sqref="K15">
    <cfRule type="duplicateValues" dxfId="1668" priority="221"/>
  </conditionalFormatting>
  <conditionalFormatting sqref="K16">
    <cfRule type="duplicateValues" dxfId="1667" priority="220"/>
  </conditionalFormatting>
  <conditionalFormatting sqref="K17">
    <cfRule type="duplicateValues" dxfId="1666" priority="219"/>
  </conditionalFormatting>
  <conditionalFormatting sqref="K18">
    <cfRule type="duplicateValues" dxfId="1665" priority="218"/>
  </conditionalFormatting>
  <conditionalFormatting sqref="K19">
    <cfRule type="duplicateValues" dxfId="1664" priority="217"/>
  </conditionalFormatting>
  <conditionalFormatting sqref="K20">
    <cfRule type="duplicateValues" dxfId="1663" priority="216"/>
  </conditionalFormatting>
  <conditionalFormatting sqref="K21">
    <cfRule type="duplicateValues" dxfId="1662" priority="215"/>
  </conditionalFormatting>
  <conditionalFormatting sqref="K22">
    <cfRule type="duplicateValues" dxfId="1661" priority="214"/>
  </conditionalFormatting>
  <conditionalFormatting sqref="K23">
    <cfRule type="duplicateValues" dxfId="1660" priority="213"/>
  </conditionalFormatting>
  <conditionalFormatting sqref="K24">
    <cfRule type="duplicateValues" dxfId="1659" priority="212"/>
  </conditionalFormatting>
  <conditionalFormatting sqref="K25">
    <cfRule type="duplicateValues" dxfId="1658" priority="211"/>
  </conditionalFormatting>
  <conditionalFormatting sqref="K26">
    <cfRule type="duplicateValues" dxfId="1657" priority="210"/>
  </conditionalFormatting>
  <conditionalFormatting sqref="K27">
    <cfRule type="duplicateValues" dxfId="1656" priority="209"/>
  </conditionalFormatting>
  <conditionalFormatting sqref="K28">
    <cfRule type="duplicateValues" dxfId="1655" priority="208"/>
  </conditionalFormatting>
  <conditionalFormatting sqref="M6:M7">
    <cfRule type="duplicateValues" dxfId="1654" priority="266"/>
  </conditionalFormatting>
  <conditionalFormatting sqref="M11">
    <cfRule type="duplicateValues" dxfId="1653" priority="263"/>
  </conditionalFormatting>
  <conditionalFormatting sqref="M11:M28">
    <cfRule type="duplicateValues" dxfId="1652" priority="245"/>
  </conditionalFormatting>
  <conditionalFormatting sqref="M12">
    <cfRule type="duplicateValues" dxfId="1651" priority="262"/>
  </conditionalFormatting>
  <conditionalFormatting sqref="M13">
    <cfRule type="duplicateValues" dxfId="1650" priority="261"/>
  </conditionalFormatting>
  <conditionalFormatting sqref="M14">
    <cfRule type="duplicateValues" dxfId="1649" priority="260"/>
  </conditionalFormatting>
  <conditionalFormatting sqref="M15">
    <cfRule type="duplicateValues" dxfId="1648" priority="259"/>
  </conditionalFormatting>
  <conditionalFormatting sqref="M16">
    <cfRule type="duplicateValues" dxfId="1647" priority="258"/>
  </conditionalFormatting>
  <conditionalFormatting sqref="M17">
    <cfRule type="duplicateValues" dxfId="1646" priority="257"/>
  </conditionalFormatting>
  <conditionalFormatting sqref="M18">
    <cfRule type="duplicateValues" dxfId="1645" priority="256"/>
  </conditionalFormatting>
  <conditionalFormatting sqref="M19">
    <cfRule type="duplicateValues" dxfId="1644" priority="255"/>
  </conditionalFormatting>
  <conditionalFormatting sqref="M20">
    <cfRule type="duplicateValues" dxfId="1643" priority="254"/>
  </conditionalFormatting>
  <conditionalFormatting sqref="M21">
    <cfRule type="duplicateValues" dxfId="1642" priority="253"/>
  </conditionalFormatting>
  <conditionalFormatting sqref="M22">
    <cfRule type="duplicateValues" dxfId="1641" priority="252"/>
  </conditionalFormatting>
  <conditionalFormatting sqref="M23">
    <cfRule type="duplicateValues" dxfId="1640" priority="251"/>
  </conditionalFormatting>
  <conditionalFormatting sqref="M24">
    <cfRule type="duplicateValues" dxfId="1639" priority="250"/>
  </conditionalFormatting>
  <conditionalFormatting sqref="M25">
    <cfRule type="duplicateValues" dxfId="1638" priority="249"/>
  </conditionalFormatting>
  <conditionalFormatting sqref="M26">
    <cfRule type="duplicateValues" dxfId="1637" priority="248"/>
  </conditionalFormatting>
  <conditionalFormatting sqref="M27">
    <cfRule type="duplicateValues" dxfId="1636" priority="247"/>
  </conditionalFormatting>
  <conditionalFormatting sqref="M28">
    <cfRule type="duplicateValues" dxfId="1635" priority="246"/>
  </conditionalFormatting>
  <conditionalFormatting sqref="O2">
    <cfRule type="duplicateValues" dxfId="1634" priority="2"/>
  </conditionalFormatting>
  <conditionalFormatting sqref="O4">
    <cfRule type="duplicateValues" dxfId="1633" priority="365"/>
  </conditionalFormatting>
  <conditionalFormatting sqref="O5">
    <cfRule type="duplicateValues" dxfId="1632" priority="366"/>
  </conditionalFormatting>
  <conditionalFormatting sqref="O6:O7">
    <cfRule type="duplicateValues" dxfId="1631" priority="367"/>
  </conditionalFormatting>
  <conditionalFormatting sqref="O11">
    <cfRule type="duplicateValues" dxfId="1630" priority="364"/>
  </conditionalFormatting>
  <conditionalFormatting sqref="O11:O28">
    <cfRule type="duplicateValues" dxfId="1629" priority="346"/>
  </conditionalFormatting>
  <conditionalFormatting sqref="O12">
    <cfRule type="duplicateValues" dxfId="1628" priority="363"/>
  </conditionalFormatting>
  <conditionalFormatting sqref="O13">
    <cfRule type="duplicateValues" dxfId="1627" priority="362"/>
  </conditionalFormatting>
  <conditionalFormatting sqref="O14">
    <cfRule type="duplicateValues" dxfId="1626" priority="361"/>
  </conditionalFormatting>
  <conditionalFormatting sqref="O15">
    <cfRule type="duplicateValues" dxfId="1625" priority="360"/>
  </conditionalFormatting>
  <conditionalFormatting sqref="O16">
    <cfRule type="duplicateValues" dxfId="1624" priority="359"/>
  </conditionalFormatting>
  <conditionalFormatting sqref="O17">
    <cfRule type="duplicateValues" dxfId="1623" priority="358"/>
  </conditionalFormatting>
  <conditionalFormatting sqref="O18">
    <cfRule type="duplicateValues" dxfId="1622" priority="357"/>
  </conditionalFormatting>
  <conditionalFormatting sqref="O19">
    <cfRule type="duplicateValues" dxfId="1621" priority="356"/>
  </conditionalFormatting>
  <conditionalFormatting sqref="O20">
    <cfRule type="duplicateValues" dxfId="1620" priority="355"/>
  </conditionalFormatting>
  <conditionalFormatting sqref="O21">
    <cfRule type="duplicateValues" dxfId="1619" priority="354"/>
  </conditionalFormatting>
  <conditionalFormatting sqref="O22">
    <cfRule type="duplicateValues" dxfId="1618" priority="353"/>
  </conditionalFormatting>
  <conditionalFormatting sqref="O23">
    <cfRule type="duplicateValues" dxfId="1617" priority="352"/>
  </conditionalFormatting>
  <conditionalFormatting sqref="O24">
    <cfRule type="duplicateValues" dxfId="1616" priority="351"/>
  </conditionalFormatting>
  <conditionalFormatting sqref="O25">
    <cfRule type="duplicateValues" dxfId="1615" priority="350"/>
  </conditionalFormatting>
  <conditionalFormatting sqref="O26">
    <cfRule type="duplicateValues" dxfId="1614" priority="349"/>
  </conditionalFormatting>
  <conditionalFormatting sqref="O27">
    <cfRule type="duplicateValues" dxfId="1613" priority="348"/>
  </conditionalFormatting>
  <conditionalFormatting sqref="O28">
    <cfRule type="duplicateValues" dxfId="1612" priority="347"/>
  </conditionalFormatting>
  <conditionalFormatting sqref="Q2">
    <cfRule type="duplicateValues" dxfId="1611" priority="7"/>
  </conditionalFormatting>
  <conditionalFormatting sqref="Q11">
    <cfRule type="duplicateValues" dxfId="1610" priority="285"/>
  </conditionalFormatting>
  <conditionalFormatting sqref="Q11:Q28">
    <cfRule type="duplicateValues" dxfId="1609" priority="267"/>
  </conditionalFormatting>
  <conditionalFormatting sqref="Q12">
    <cfRule type="duplicateValues" dxfId="1608" priority="284"/>
  </conditionalFormatting>
  <conditionalFormatting sqref="Q13">
    <cfRule type="duplicateValues" dxfId="1607" priority="283"/>
  </conditionalFormatting>
  <conditionalFormatting sqref="Q14">
    <cfRule type="duplicateValues" dxfId="1606" priority="282"/>
  </conditionalFormatting>
  <conditionalFormatting sqref="Q15">
    <cfRule type="duplicateValues" dxfId="1605" priority="281"/>
  </conditionalFormatting>
  <conditionalFormatting sqref="Q16">
    <cfRule type="duplicateValues" dxfId="1604" priority="280"/>
  </conditionalFormatting>
  <conditionalFormatting sqref="Q17">
    <cfRule type="duplicateValues" dxfId="1603" priority="279"/>
  </conditionalFormatting>
  <conditionalFormatting sqref="Q18">
    <cfRule type="duplicateValues" dxfId="1602" priority="278"/>
  </conditionalFormatting>
  <conditionalFormatting sqref="Q19">
    <cfRule type="duplicateValues" dxfId="1601" priority="277"/>
  </conditionalFormatting>
  <conditionalFormatting sqref="Q20">
    <cfRule type="duplicateValues" dxfId="1600" priority="276"/>
  </conditionalFormatting>
  <conditionalFormatting sqref="Q21">
    <cfRule type="duplicateValues" dxfId="1599" priority="275"/>
  </conditionalFormatting>
  <conditionalFormatting sqref="Q22">
    <cfRule type="duplicateValues" dxfId="1598" priority="274"/>
  </conditionalFormatting>
  <conditionalFormatting sqref="Q23">
    <cfRule type="duplicateValues" dxfId="1597" priority="273"/>
  </conditionalFormatting>
  <conditionalFormatting sqref="Q24">
    <cfRule type="duplicateValues" dxfId="1596" priority="272"/>
  </conditionalFormatting>
  <conditionalFormatting sqref="Q25">
    <cfRule type="duplicateValues" dxfId="1595" priority="271"/>
  </conditionalFormatting>
  <conditionalFormatting sqref="Q26">
    <cfRule type="duplicateValues" dxfId="1594" priority="270"/>
  </conditionalFormatting>
  <conditionalFormatting sqref="Q27">
    <cfRule type="duplicateValues" dxfId="1593" priority="269"/>
  </conditionalFormatting>
  <conditionalFormatting sqref="Q28">
    <cfRule type="duplicateValues" dxfId="1592" priority="268"/>
  </conditionalFormatting>
  <conditionalFormatting sqref="S2">
    <cfRule type="duplicateValues" dxfId="1591" priority="3"/>
  </conditionalFormatting>
  <conditionalFormatting sqref="S6:S7">
    <cfRule type="duplicateValues" dxfId="1590" priority="305"/>
  </conditionalFormatting>
  <conditionalFormatting sqref="S11">
    <cfRule type="duplicateValues" dxfId="1589" priority="304"/>
  </conditionalFormatting>
  <conditionalFormatting sqref="S11:S28">
    <cfRule type="duplicateValues" dxfId="1588" priority="286"/>
  </conditionalFormatting>
  <conditionalFormatting sqref="S12">
    <cfRule type="duplicateValues" dxfId="1587" priority="303"/>
  </conditionalFormatting>
  <conditionalFormatting sqref="S13">
    <cfRule type="duplicateValues" dxfId="1586" priority="302"/>
  </conditionalFormatting>
  <conditionalFormatting sqref="S14">
    <cfRule type="duplicateValues" dxfId="1585" priority="301"/>
  </conditionalFormatting>
  <conditionalFormatting sqref="S15">
    <cfRule type="duplicateValues" dxfId="1584" priority="300"/>
  </conditionalFormatting>
  <conditionalFormatting sqref="S16">
    <cfRule type="duplicateValues" dxfId="1583" priority="299"/>
  </conditionalFormatting>
  <conditionalFormatting sqref="S17">
    <cfRule type="duplicateValues" dxfId="1582" priority="298"/>
  </conditionalFormatting>
  <conditionalFormatting sqref="S18">
    <cfRule type="duplicateValues" dxfId="1581" priority="297"/>
  </conditionalFormatting>
  <conditionalFormatting sqref="S19">
    <cfRule type="duplicateValues" dxfId="1580" priority="296"/>
  </conditionalFormatting>
  <conditionalFormatting sqref="S20">
    <cfRule type="duplicateValues" dxfId="1579" priority="295"/>
  </conditionalFormatting>
  <conditionalFormatting sqref="S21">
    <cfRule type="duplicateValues" dxfId="1578" priority="294"/>
  </conditionalFormatting>
  <conditionalFormatting sqref="S22">
    <cfRule type="duplicateValues" dxfId="1577" priority="293"/>
  </conditionalFormatting>
  <conditionalFormatting sqref="S23">
    <cfRule type="duplicateValues" dxfId="1576" priority="292"/>
  </conditionalFormatting>
  <conditionalFormatting sqref="S24">
    <cfRule type="duplicateValues" dxfId="1575" priority="291"/>
  </conditionalFormatting>
  <conditionalFormatting sqref="S25">
    <cfRule type="duplicateValues" dxfId="1574" priority="290"/>
  </conditionalFormatting>
  <conditionalFormatting sqref="S26">
    <cfRule type="duplicateValues" dxfId="1573" priority="289"/>
  </conditionalFormatting>
  <conditionalFormatting sqref="S27">
    <cfRule type="duplicateValues" dxfId="1572" priority="288"/>
  </conditionalFormatting>
  <conditionalFormatting sqref="S28">
    <cfRule type="duplicateValues" dxfId="1571" priority="287"/>
  </conditionalFormatting>
  <conditionalFormatting sqref="U2">
    <cfRule type="duplicateValues" dxfId="1570" priority="10"/>
  </conditionalFormatting>
  <conditionalFormatting sqref="U11">
    <cfRule type="duplicateValues" dxfId="1569" priority="206"/>
  </conditionalFormatting>
  <conditionalFormatting sqref="U11:U28">
    <cfRule type="duplicateValues" dxfId="1568" priority="188"/>
  </conditionalFormatting>
  <conditionalFormatting sqref="U12">
    <cfRule type="duplicateValues" dxfId="1567" priority="205"/>
  </conditionalFormatting>
  <conditionalFormatting sqref="U13">
    <cfRule type="duplicateValues" dxfId="1566" priority="204"/>
  </conditionalFormatting>
  <conditionalFormatting sqref="U14">
    <cfRule type="duplicateValues" dxfId="1565" priority="203"/>
  </conditionalFormatting>
  <conditionalFormatting sqref="U15">
    <cfRule type="duplicateValues" dxfId="1564" priority="202"/>
  </conditionalFormatting>
  <conditionalFormatting sqref="U16">
    <cfRule type="duplicateValues" dxfId="1563" priority="201"/>
  </conditionalFormatting>
  <conditionalFormatting sqref="U17">
    <cfRule type="duplicateValues" dxfId="1562" priority="200"/>
  </conditionalFormatting>
  <conditionalFormatting sqref="U18">
    <cfRule type="duplicateValues" dxfId="1561" priority="199"/>
  </conditionalFormatting>
  <conditionalFormatting sqref="U19">
    <cfRule type="duplicateValues" dxfId="1560" priority="198"/>
  </conditionalFormatting>
  <conditionalFormatting sqref="U20">
    <cfRule type="duplicateValues" dxfId="1559" priority="197"/>
  </conditionalFormatting>
  <conditionalFormatting sqref="U21">
    <cfRule type="duplicateValues" dxfId="1558" priority="196"/>
  </conditionalFormatting>
  <conditionalFormatting sqref="U22">
    <cfRule type="duplicateValues" dxfId="1557" priority="195"/>
  </conditionalFormatting>
  <conditionalFormatting sqref="U23">
    <cfRule type="duplicateValues" dxfId="1556" priority="194"/>
  </conditionalFormatting>
  <conditionalFormatting sqref="U24">
    <cfRule type="duplicateValues" dxfId="1555" priority="193"/>
  </conditionalFormatting>
  <conditionalFormatting sqref="U25">
    <cfRule type="duplicateValues" dxfId="1554" priority="192"/>
  </conditionalFormatting>
  <conditionalFormatting sqref="U26">
    <cfRule type="duplicateValues" dxfId="1553" priority="191"/>
  </conditionalFormatting>
  <conditionalFormatting sqref="U27">
    <cfRule type="duplicateValues" dxfId="1552" priority="190"/>
  </conditionalFormatting>
  <conditionalFormatting sqref="U28">
    <cfRule type="duplicateValues" dxfId="1551" priority="189"/>
  </conditionalFormatting>
  <conditionalFormatting sqref="W11">
    <cfRule type="duplicateValues" dxfId="1550" priority="187"/>
  </conditionalFormatting>
  <conditionalFormatting sqref="W11:W28">
    <cfRule type="duplicateValues" dxfId="1549" priority="169"/>
  </conditionalFormatting>
  <conditionalFormatting sqref="W12">
    <cfRule type="duplicateValues" dxfId="1548" priority="186"/>
  </conditionalFormatting>
  <conditionalFormatting sqref="W13">
    <cfRule type="duplicateValues" dxfId="1547" priority="185"/>
  </conditionalFormatting>
  <conditionalFormatting sqref="W14">
    <cfRule type="duplicateValues" dxfId="1546" priority="184"/>
  </conditionalFormatting>
  <conditionalFormatting sqref="W15">
    <cfRule type="duplicateValues" dxfId="1545" priority="183"/>
  </conditionalFormatting>
  <conditionalFormatting sqref="W16">
    <cfRule type="duplicateValues" dxfId="1544" priority="182"/>
  </conditionalFormatting>
  <conditionalFormatting sqref="W17">
    <cfRule type="duplicateValues" dxfId="1543" priority="181"/>
  </conditionalFormatting>
  <conditionalFormatting sqref="W18">
    <cfRule type="duplicateValues" dxfId="1542" priority="180"/>
  </conditionalFormatting>
  <conditionalFormatting sqref="W19">
    <cfRule type="duplicateValues" dxfId="1541" priority="179"/>
  </conditionalFormatting>
  <conditionalFormatting sqref="W20">
    <cfRule type="duplicateValues" dxfId="1540" priority="178"/>
  </conditionalFormatting>
  <conditionalFormatting sqref="W21">
    <cfRule type="duplicateValues" dxfId="1539" priority="177"/>
  </conditionalFormatting>
  <conditionalFormatting sqref="W22">
    <cfRule type="duplicateValues" dxfId="1538" priority="176"/>
  </conditionalFormatting>
  <conditionalFormatting sqref="W23">
    <cfRule type="duplicateValues" dxfId="1537" priority="175"/>
  </conditionalFormatting>
  <conditionalFormatting sqref="W24">
    <cfRule type="duplicateValues" dxfId="1536" priority="174"/>
  </conditionalFormatting>
  <conditionalFormatting sqref="W25">
    <cfRule type="duplicateValues" dxfId="1535" priority="173"/>
  </conditionalFormatting>
  <conditionalFormatting sqref="W26">
    <cfRule type="duplicateValues" dxfId="1534" priority="172"/>
  </conditionalFormatting>
  <conditionalFormatting sqref="W27">
    <cfRule type="duplicateValues" dxfId="1533" priority="171"/>
  </conditionalFormatting>
  <conditionalFormatting sqref="W28">
    <cfRule type="duplicateValues" dxfId="1532" priority="170"/>
  </conditionalFormatting>
  <conditionalFormatting sqref="Y11">
    <cfRule type="duplicateValues" dxfId="1531" priority="168"/>
  </conditionalFormatting>
  <conditionalFormatting sqref="Y11:Y28">
    <cfRule type="duplicateValues" dxfId="1530" priority="150"/>
  </conditionalFormatting>
  <conditionalFormatting sqref="Y12">
    <cfRule type="duplicateValues" dxfId="1529" priority="167"/>
  </conditionalFormatting>
  <conditionalFormatting sqref="Y13">
    <cfRule type="duplicateValues" dxfId="1528" priority="166"/>
  </conditionalFormatting>
  <conditionalFormatting sqref="Y14">
    <cfRule type="duplicateValues" dxfId="1527" priority="165"/>
  </conditionalFormatting>
  <conditionalFormatting sqref="Y15">
    <cfRule type="duplicateValues" dxfId="1526" priority="164"/>
  </conditionalFormatting>
  <conditionalFormatting sqref="Y16">
    <cfRule type="duplicateValues" dxfId="1525" priority="163"/>
  </conditionalFormatting>
  <conditionalFormatting sqref="Y17">
    <cfRule type="duplicateValues" dxfId="1524" priority="162"/>
  </conditionalFormatting>
  <conditionalFormatting sqref="Y18">
    <cfRule type="duplicateValues" dxfId="1523" priority="161"/>
  </conditionalFormatting>
  <conditionalFormatting sqref="Y19">
    <cfRule type="duplicateValues" dxfId="1522" priority="160"/>
  </conditionalFormatting>
  <conditionalFormatting sqref="Y20">
    <cfRule type="duplicateValues" dxfId="1521" priority="159"/>
  </conditionalFormatting>
  <conditionalFormatting sqref="Y21">
    <cfRule type="duplicateValues" dxfId="1520" priority="158"/>
  </conditionalFormatting>
  <conditionalFormatting sqref="Y22">
    <cfRule type="duplicateValues" dxfId="1519" priority="157"/>
  </conditionalFormatting>
  <conditionalFormatting sqref="Y23">
    <cfRule type="duplicateValues" dxfId="1518" priority="156"/>
  </conditionalFormatting>
  <conditionalFormatting sqref="Y24">
    <cfRule type="duplicateValues" dxfId="1517" priority="155"/>
  </conditionalFormatting>
  <conditionalFormatting sqref="Y25">
    <cfRule type="duplicateValues" dxfId="1516" priority="154"/>
  </conditionalFormatting>
  <conditionalFormatting sqref="Y26">
    <cfRule type="duplicateValues" dxfId="1515" priority="153"/>
  </conditionalFormatting>
  <conditionalFormatting sqref="Y27">
    <cfRule type="duplicateValues" dxfId="1514" priority="152"/>
  </conditionalFormatting>
  <conditionalFormatting sqref="Y28">
    <cfRule type="duplicateValues" dxfId="1513" priority="151"/>
  </conditionalFormatting>
  <conditionalFormatting sqref="AA2">
    <cfRule type="duplicateValues" dxfId="1512" priority="8"/>
  </conditionalFormatting>
  <conditionalFormatting sqref="AA6:AA7">
    <cfRule type="duplicateValues" dxfId="1511" priority="69"/>
  </conditionalFormatting>
  <conditionalFormatting sqref="AA11">
    <cfRule type="duplicateValues" dxfId="1510" priority="68"/>
  </conditionalFormatting>
  <conditionalFormatting sqref="AA11:AA28">
    <cfRule type="duplicateValues" dxfId="1509" priority="50"/>
  </conditionalFormatting>
  <conditionalFormatting sqref="AA12">
    <cfRule type="duplicateValues" dxfId="1508" priority="67"/>
  </conditionalFormatting>
  <conditionalFormatting sqref="AA13">
    <cfRule type="duplicateValues" dxfId="1507" priority="66"/>
  </conditionalFormatting>
  <conditionalFormatting sqref="AA14">
    <cfRule type="duplicateValues" dxfId="1506" priority="65"/>
  </conditionalFormatting>
  <conditionalFormatting sqref="AA15">
    <cfRule type="duplicateValues" dxfId="1505" priority="64"/>
  </conditionalFormatting>
  <conditionalFormatting sqref="AA16">
    <cfRule type="duplicateValues" dxfId="1504" priority="63"/>
  </conditionalFormatting>
  <conditionalFormatting sqref="AA17">
    <cfRule type="duplicateValues" dxfId="1503" priority="62"/>
  </conditionalFormatting>
  <conditionalFormatting sqref="AA18">
    <cfRule type="duplicateValues" dxfId="1502" priority="61"/>
  </conditionalFormatting>
  <conditionalFormatting sqref="AA19">
    <cfRule type="duplicateValues" dxfId="1501" priority="60"/>
  </conditionalFormatting>
  <conditionalFormatting sqref="AA20">
    <cfRule type="duplicateValues" dxfId="1500" priority="59"/>
  </conditionalFormatting>
  <conditionalFormatting sqref="AA21">
    <cfRule type="duplicateValues" dxfId="1499" priority="58"/>
  </conditionalFormatting>
  <conditionalFormatting sqref="AA22">
    <cfRule type="duplicateValues" dxfId="1498" priority="57"/>
  </conditionalFormatting>
  <conditionalFormatting sqref="AA23">
    <cfRule type="duplicateValues" dxfId="1497" priority="56"/>
  </conditionalFormatting>
  <conditionalFormatting sqref="AA24">
    <cfRule type="duplicateValues" dxfId="1496" priority="55"/>
  </conditionalFormatting>
  <conditionalFormatting sqref="AA25">
    <cfRule type="duplicateValues" dxfId="1495" priority="54"/>
  </conditionalFormatting>
  <conditionalFormatting sqref="AA26">
    <cfRule type="duplicateValues" dxfId="1494" priority="53"/>
  </conditionalFormatting>
  <conditionalFormatting sqref="AA27">
    <cfRule type="duplicateValues" dxfId="1493" priority="52"/>
  </conditionalFormatting>
  <conditionalFormatting sqref="AA28">
    <cfRule type="duplicateValues" dxfId="1492" priority="51"/>
  </conditionalFormatting>
  <conditionalFormatting sqref="AC2">
    <cfRule type="duplicateValues" dxfId="1491" priority="9"/>
  </conditionalFormatting>
  <conditionalFormatting sqref="AC6:AC7">
    <cfRule type="duplicateValues" dxfId="1490" priority="149"/>
  </conditionalFormatting>
  <conditionalFormatting sqref="AC11">
    <cfRule type="duplicateValues" dxfId="1489" priority="148"/>
  </conditionalFormatting>
  <conditionalFormatting sqref="AC11:AC28">
    <cfRule type="duplicateValues" dxfId="1488" priority="130"/>
  </conditionalFormatting>
  <conditionalFormatting sqref="AC12">
    <cfRule type="duplicateValues" dxfId="1487" priority="147"/>
  </conditionalFormatting>
  <conditionalFormatting sqref="AC13">
    <cfRule type="duplicateValues" dxfId="1486" priority="146"/>
  </conditionalFormatting>
  <conditionalFormatting sqref="AC14">
    <cfRule type="duplicateValues" dxfId="1485" priority="145"/>
  </conditionalFormatting>
  <conditionalFormatting sqref="AC15">
    <cfRule type="duplicateValues" dxfId="1484" priority="144"/>
  </conditionalFormatting>
  <conditionalFormatting sqref="AC16">
    <cfRule type="duplicateValues" dxfId="1483" priority="143"/>
  </conditionalFormatting>
  <conditionalFormatting sqref="AC17">
    <cfRule type="duplicateValues" dxfId="1482" priority="142"/>
  </conditionalFormatting>
  <conditionalFormatting sqref="AC18">
    <cfRule type="duplicateValues" dxfId="1481" priority="141"/>
  </conditionalFormatting>
  <conditionalFormatting sqref="AC19">
    <cfRule type="duplicateValues" dxfId="1480" priority="140"/>
  </conditionalFormatting>
  <conditionalFormatting sqref="AC20">
    <cfRule type="duplicateValues" dxfId="1479" priority="139"/>
  </conditionalFormatting>
  <conditionalFormatting sqref="AC21">
    <cfRule type="duplicateValues" dxfId="1478" priority="138"/>
  </conditionalFormatting>
  <conditionalFormatting sqref="AC22">
    <cfRule type="duplicateValues" dxfId="1477" priority="137"/>
  </conditionalFormatting>
  <conditionalFormatting sqref="AC23">
    <cfRule type="duplicateValues" dxfId="1476" priority="136"/>
  </conditionalFormatting>
  <conditionalFormatting sqref="AC24">
    <cfRule type="duplicateValues" dxfId="1475" priority="135"/>
  </conditionalFormatting>
  <conditionalFormatting sqref="AC25">
    <cfRule type="duplicateValues" dxfId="1474" priority="134"/>
  </conditionalFormatting>
  <conditionalFormatting sqref="AC26">
    <cfRule type="duplicateValues" dxfId="1473" priority="133"/>
  </conditionalFormatting>
  <conditionalFormatting sqref="AC27">
    <cfRule type="duplicateValues" dxfId="1472" priority="132"/>
  </conditionalFormatting>
  <conditionalFormatting sqref="AC28">
    <cfRule type="duplicateValues" dxfId="1471" priority="131"/>
  </conditionalFormatting>
  <conditionalFormatting sqref="AE6:AE7">
    <cfRule type="duplicateValues" dxfId="1470" priority="109"/>
  </conditionalFormatting>
  <conditionalFormatting sqref="AE11">
    <cfRule type="duplicateValues" dxfId="1469" priority="107"/>
  </conditionalFormatting>
  <conditionalFormatting sqref="AE11:AE28">
    <cfRule type="duplicateValues" dxfId="1468" priority="89"/>
  </conditionalFormatting>
  <conditionalFormatting sqref="AE12">
    <cfRule type="duplicateValues" dxfId="1467" priority="106"/>
  </conditionalFormatting>
  <conditionalFormatting sqref="AE13">
    <cfRule type="duplicateValues" dxfId="1466" priority="105"/>
  </conditionalFormatting>
  <conditionalFormatting sqref="AE14">
    <cfRule type="duplicateValues" dxfId="1465" priority="104"/>
  </conditionalFormatting>
  <conditionalFormatting sqref="AE15">
    <cfRule type="duplicateValues" dxfId="1464" priority="103"/>
  </conditionalFormatting>
  <conditionalFormatting sqref="AE16">
    <cfRule type="duplicateValues" dxfId="1463" priority="102"/>
  </conditionalFormatting>
  <conditionalFormatting sqref="AE17">
    <cfRule type="duplicateValues" dxfId="1462" priority="101"/>
  </conditionalFormatting>
  <conditionalFormatting sqref="AE18">
    <cfRule type="duplicateValues" dxfId="1461" priority="100"/>
  </conditionalFormatting>
  <conditionalFormatting sqref="AE19">
    <cfRule type="duplicateValues" dxfId="1460" priority="99"/>
  </conditionalFormatting>
  <conditionalFormatting sqref="AE20">
    <cfRule type="duplicateValues" dxfId="1459" priority="98"/>
  </conditionalFormatting>
  <conditionalFormatting sqref="AE21">
    <cfRule type="duplicateValues" dxfId="1458" priority="97"/>
  </conditionalFormatting>
  <conditionalFormatting sqref="AE22">
    <cfRule type="duplicateValues" dxfId="1457" priority="96"/>
  </conditionalFormatting>
  <conditionalFormatting sqref="AE23">
    <cfRule type="duplicateValues" dxfId="1456" priority="95"/>
  </conditionalFormatting>
  <conditionalFormatting sqref="AE24">
    <cfRule type="duplicateValues" dxfId="1455" priority="94"/>
  </conditionalFormatting>
  <conditionalFormatting sqref="AE25">
    <cfRule type="duplicateValues" dxfId="1454" priority="93"/>
  </conditionalFormatting>
  <conditionalFormatting sqref="AE26">
    <cfRule type="duplicateValues" dxfId="1453" priority="92"/>
  </conditionalFormatting>
  <conditionalFormatting sqref="AE27">
    <cfRule type="duplicateValues" dxfId="1452" priority="91"/>
  </conditionalFormatting>
  <conditionalFormatting sqref="AE28">
    <cfRule type="duplicateValues" dxfId="1451" priority="90"/>
  </conditionalFormatting>
  <conditionalFormatting sqref="AG6:AG7">
    <cfRule type="duplicateValues" dxfId="1450" priority="110"/>
  </conditionalFormatting>
  <conditionalFormatting sqref="AG11">
    <cfRule type="duplicateValues" dxfId="1449" priority="129"/>
  </conditionalFormatting>
  <conditionalFormatting sqref="AG11:AG28">
    <cfRule type="duplicateValues" dxfId="1448" priority="111"/>
  </conditionalFormatting>
  <conditionalFormatting sqref="AG12">
    <cfRule type="duplicateValues" dxfId="1447" priority="128"/>
  </conditionalFormatting>
  <conditionalFormatting sqref="AG13">
    <cfRule type="duplicateValues" dxfId="1446" priority="127"/>
  </conditionalFormatting>
  <conditionalFormatting sqref="AG14">
    <cfRule type="duplicateValues" dxfId="1445" priority="126"/>
  </conditionalFormatting>
  <conditionalFormatting sqref="AG15">
    <cfRule type="duplicateValues" dxfId="1444" priority="125"/>
  </conditionalFormatting>
  <conditionalFormatting sqref="AG16">
    <cfRule type="duplicateValues" dxfId="1443" priority="124"/>
  </conditionalFormatting>
  <conditionalFormatting sqref="AG17">
    <cfRule type="duplicateValues" dxfId="1442" priority="123"/>
  </conditionalFormatting>
  <conditionalFormatting sqref="AG18">
    <cfRule type="duplicateValues" dxfId="1441" priority="122"/>
  </conditionalFormatting>
  <conditionalFormatting sqref="AG19">
    <cfRule type="duplicateValues" dxfId="1440" priority="121"/>
  </conditionalFormatting>
  <conditionalFormatting sqref="AG20">
    <cfRule type="duplicateValues" dxfId="1439" priority="120"/>
  </conditionalFormatting>
  <conditionalFormatting sqref="AG21">
    <cfRule type="duplicateValues" dxfId="1438" priority="119"/>
  </conditionalFormatting>
  <conditionalFormatting sqref="AG22">
    <cfRule type="duplicateValues" dxfId="1437" priority="118"/>
  </conditionalFormatting>
  <conditionalFormatting sqref="AG23">
    <cfRule type="duplicateValues" dxfId="1436" priority="117"/>
  </conditionalFormatting>
  <conditionalFormatting sqref="AG24">
    <cfRule type="duplicateValues" dxfId="1435" priority="116"/>
  </conditionalFormatting>
  <conditionalFormatting sqref="AG25">
    <cfRule type="duplicateValues" dxfId="1434" priority="115"/>
  </conditionalFormatting>
  <conditionalFormatting sqref="AG26">
    <cfRule type="duplicateValues" dxfId="1433" priority="114"/>
  </conditionalFormatting>
  <conditionalFormatting sqref="AG27">
    <cfRule type="duplicateValues" dxfId="1432" priority="113"/>
  </conditionalFormatting>
  <conditionalFormatting sqref="AG28">
    <cfRule type="duplicateValues" dxfId="1431" priority="112"/>
  </conditionalFormatting>
  <conditionalFormatting sqref="AI6:AI7">
    <cfRule type="duplicateValues" dxfId="1430" priority="108"/>
  </conditionalFormatting>
  <conditionalFormatting sqref="AI11">
    <cfRule type="duplicateValues" dxfId="1429" priority="88"/>
  </conditionalFormatting>
  <conditionalFormatting sqref="AI11:AI28">
    <cfRule type="duplicateValues" dxfId="1428" priority="70"/>
  </conditionalFormatting>
  <conditionalFormatting sqref="AI12">
    <cfRule type="duplicateValues" dxfId="1427" priority="87"/>
  </conditionalFormatting>
  <conditionalFormatting sqref="AI13">
    <cfRule type="duplicateValues" dxfId="1426" priority="86"/>
  </conditionalFormatting>
  <conditionalFormatting sqref="AI14">
    <cfRule type="duplicateValues" dxfId="1425" priority="85"/>
  </conditionalFormatting>
  <conditionalFormatting sqref="AI15">
    <cfRule type="duplicateValues" dxfId="1424" priority="84"/>
  </conditionalFormatting>
  <conditionalFormatting sqref="AI16">
    <cfRule type="duplicateValues" dxfId="1423" priority="83"/>
  </conditionalFormatting>
  <conditionalFormatting sqref="AI17">
    <cfRule type="duplicateValues" dxfId="1422" priority="82"/>
  </conditionalFormatting>
  <conditionalFormatting sqref="AI18">
    <cfRule type="duplicateValues" dxfId="1421" priority="81"/>
  </conditionalFormatting>
  <conditionalFormatting sqref="AI19">
    <cfRule type="duplicateValues" dxfId="1420" priority="80"/>
  </conditionalFormatting>
  <conditionalFormatting sqref="AI20">
    <cfRule type="duplicateValues" dxfId="1419" priority="79"/>
  </conditionalFormatting>
  <conditionalFormatting sqref="AI21">
    <cfRule type="duplicateValues" dxfId="1418" priority="78"/>
  </conditionalFormatting>
  <conditionalFormatting sqref="AI22">
    <cfRule type="duplicateValues" dxfId="1417" priority="77"/>
  </conditionalFormatting>
  <conditionalFormatting sqref="AI23">
    <cfRule type="duplicateValues" dxfId="1416" priority="76"/>
  </conditionalFormatting>
  <conditionalFormatting sqref="AI24">
    <cfRule type="duplicateValues" dxfId="1415" priority="75"/>
  </conditionalFormatting>
  <conditionalFormatting sqref="AI25">
    <cfRule type="duplicateValues" dxfId="1414" priority="74"/>
  </conditionalFormatting>
  <conditionalFormatting sqref="AI26">
    <cfRule type="duplicateValues" dxfId="1413" priority="73"/>
  </conditionalFormatting>
  <conditionalFormatting sqref="AI27">
    <cfRule type="duplicateValues" dxfId="1412" priority="72"/>
  </conditionalFormatting>
  <conditionalFormatting sqref="AI28">
    <cfRule type="duplicateValues" dxfId="1411" priority="71"/>
  </conditionalFormatting>
  <printOptions horizontalCentered="1" verticalCentered="1"/>
  <pageMargins left="0.25" right="0.25" top="0.75" bottom="0.75" header="0.3" footer="0.3"/>
  <pageSetup paperSize="5" scale="43" orientation="landscape" horizontalDpi="1200" verticalDpi="1200" r:id="rId1"/>
  <headerFooter>
    <oddHeader>&amp;A</oddHeader>
    <oddFooter>&amp;C&amp;F&amp;R&amp;D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92D050"/>
    <pageSetUpPr fitToPage="1"/>
  </sheetPr>
  <dimension ref="A1:AL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8.140625" style="1" bestFit="1" customWidth="1"/>
    <col min="2" max="2" width="34.42578125" style="1" customWidth="1"/>
    <col min="3" max="3" width="9.28515625" style="6" customWidth="1"/>
    <col min="4" max="4" width="13.7109375" style="6" customWidth="1"/>
    <col min="5" max="5" width="11.28515625" style="1" customWidth="1"/>
    <col min="6" max="6" width="13.7109375" style="1" customWidth="1"/>
    <col min="7" max="7" width="11.28515625" style="1" customWidth="1"/>
    <col min="8" max="8" width="13.7109375" style="1" customWidth="1"/>
    <col min="9" max="9" width="11.28515625" style="1" customWidth="1"/>
    <col min="10" max="10" width="13.7109375" style="1" customWidth="1"/>
    <col min="11" max="11" width="11.28515625" style="1" customWidth="1"/>
    <col min="12" max="12" width="13.7109375" style="1" customWidth="1"/>
    <col min="13" max="13" width="11.28515625" style="1" customWidth="1"/>
    <col min="14" max="14" width="13.7109375" style="1" customWidth="1"/>
    <col min="15" max="15" width="11.28515625" style="1" customWidth="1"/>
    <col min="16" max="16" width="13.7109375" style="1" customWidth="1"/>
    <col min="17" max="17" width="11.7109375" style="3" customWidth="1"/>
    <col min="18" max="18" width="13.7109375" style="3" bestFit="1" customWidth="1"/>
    <col min="19" max="19" width="11.28515625" style="1" customWidth="1"/>
    <col min="20" max="20" width="13.7109375" style="1" customWidth="1"/>
    <col min="21" max="21" width="11.28515625" style="1" customWidth="1"/>
    <col min="22" max="22" width="13.7109375" style="1" customWidth="1"/>
    <col min="23" max="23" width="11.28515625" style="1" customWidth="1"/>
    <col min="24" max="24" width="13.7109375" style="1" customWidth="1"/>
    <col min="25" max="25" width="11.28515625" style="1" customWidth="1"/>
    <col min="26" max="26" width="13.7109375" style="1" customWidth="1"/>
    <col min="27" max="27" width="11.28515625" style="1" customWidth="1"/>
    <col min="28" max="28" width="13.7109375" style="1" customWidth="1"/>
    <col min="29" max="29" width="11.28515625" style="1" hidden="1" customWidth="1"/>
    <col min="30" max="30" width="13.7109375" style="1" hidden="1" customWidth="1"/>
    <col min="31" max="33" width="13.42578125" style="2" customWidth="1"/>
    <col min="34" max="34" width="13.28515625" style="2" bestFit="1" customWidth="1"/>
    <col min="35" max="36" width="13.85546875" style="1" hidden="1" customWidth="1"/>
    <col min="37" max="37" width="11.28515625" style="1" hidden="1" customWidth="1"/>
    <col min="38" max="38" width="13.85546875" style="1" hidden="1" customWidth="1"/>
    <col min="39" max="16384" width="9.140625" style="1"/>
  </cols>
  <sheetData>
    <row r="1" spans="1:38" s="2" customFormat="1" x14ac:dyDescent="0.2">
      <c r="C1" s="6"/>
      <c r="D1" s="6"/>
      <c r="Q1" s="3"/>
      <c r="R1" s="3"/>
    </row>
    <row r="2" spans="1:38" s="4" customFormat="1" ht="12.75" customHeight="1" thickBot="1" x14ac:dyDescent="0.25">
      <c r="C2" s="129" t="s">
        <v>330</v>
      </c>
      <c r="D2" s="129"/>
      <c r="E2" s="129" t="s">
        <v>333</v>
      </c>
      <c r="F2" s="129"/>
      <c r="G2" s="129"/>
      <c r="H2" s="129"/>
      <c r="I2" s="129"/>
      <c r="J2" s="129"/>
      <c r="K2" s="129" t="s">
        <v>328</v>
      </c>
      <c r="L2" s="129"/>
      <c r="M2" s="129"/>
      <c r="N2" s="129"/>
      <c r="O2" s="129"/>
      <c r="P2" s="129"/>
      <c r="Q2" s="129" t="s">
        <v>327</v>
      </c>
      <c r="R2" s="129"/>
      <c r="S2" s="129"/>
      <c r="T2" s="129"/>
      <c r="U2" s="129"/>
      <c r="V2" s="129"/>
      <c r="W2" s="129" t="s">
        <v>342</v>
      </c>
      <c r="X2" s="129"/>
      <c r="Y2" s="129"/>
      <c r="Z2" s="129"/>
      <c r="AA2" s="129" t="s">
        <v>343</v>
      </c>
      <c r="AB2" s="129"/>
      <c r="AC2" s="44"/>
      <c r="AD2" s="44"/>
      <c r="AE2" s="129" t="s">
        <v>334</v>
      </c>
      <c r="AF2" s="129"/>
      <c r="AG2" s="129" t="s">
        <v>341</v>
      </c>
      <c r="AH2" s="129"/>
      <c r="AI2" s="2"/>
      <c r="AJ2" s="2"/>
      <c r="AK2" s="2"/>
      <c r="AL2" s="2"/>
    </row>
    <row r="3" spans="1:38" s="3" customFormat="1" ht="30" customHeight="1" thickBot="1" x14ac:dyDescent="0.25">
      <c r="A3" s="180" t="s">
        <v>25</v>
      </c>
      <c r="B3" s="10" t="s">
        <v>245</v>
      </c>
      <c r="C3" s="137">
        <v>204845</v>
      </c>
      <c r="D3" s="148"/>
      <c r="E3" s="173">
        <v>176284</v>
      </c>
      <c r="F3" s="174"/>
      <c r="G3" s="174"/>
      <c r="H3" s="174"/>
      <c r="I3" s="174"/>
      <c r="J3" s="175"/>
      <c r="K3" s="173">
        <v>200095</v>
      </c>
      <c r="L3" s="174"/>
      <c r="M3" s="174"/>
      <c r="N3" s="174"/>
      <c r="O3" s="174"/>
      <c r="P3" s="175"/>
      <c r="Q3" s="137">
        <v>203375</v>
      </c>
      <c r="R3" s="148"/>
      <c r="S3" s="148"/>
      <c r="T3" s="148"/>
      <c r="U3" s="148"/>
      <c r="V3" s="138"/>
      <c r="W3" s="196">
        <v>203859</v>
      </c>
      <c r="X3" s="198"/>
      <c r="Y3" s="198"/>
      <c r="Z3" s="197"/>
      <c r="AA3" s="196">
        <v>190441</v>
      </c>
      <c r="AB3" s="198"/>
      <c r="AC3" s="198"/>
      <c r="AD3" s="197"/>
      <c r="AE3" s="196" t="s">
        <v>249</v>
      </c>
      <c r="AF3" s="197"/>
      <c r="AG3" s="196">
        <v>176605</v>
      </c>
      <c r="AH3" s="197"/>
      <c r="AI3" s="48">
        <v>205613</v>
      </c>
      <c r="AJ3" s="46"/>
      <c r="AK3" s="46"/>
      <c r="AL3" s="47"/>
    </row>
    <row r="4" spans="1:38" s="3" customFormat="1" ht="50.1" customHeight="1" thickBot="1" x14ac:dyDescent="0.25">
      <c r="A4" s="181"/>
      <c r="B4" s="7" t="s">
        <v>26</v>
      </c>
      <c r="C4" s="49" t="s">
        <v>198</v>
      </c>
      <c r="D4" s="54"/>
      <c r="E4" s="158" t="s">
        <v>207</v>
      </c>
      <c r="F4" s="159"/>
      <c r="G4" s="159"/>
      <c r="H4" s="159"/>
      <c r="I4" s="159"/>
      <c r="J4" s="160"/>
      <c r="K4" s="158" t="s">
        <v>210</v>
      </c>
      <c r="L4" s="159"/>
      <c r="M4" s="159"/>
      <c r="N4" s="159"/>
      <c r="O4" s="159"/>
      <c r="P4" s="160"/>
      <c r="Q4" s="140" t="s">
        <v>281</v>
      </c>
      <c r="R4" s="195"/>
      <c r="S4" s="195"/>
      <c r="T4" s="195"/>
      <c r="U4" s="195"/>
      <c r="V4" s="141"/>
      <c r="W4" s="161" t="s">
        <v>173</v>
      </c>
      <c r="X4" s="199"/>
      <c r="Y4" s="199"/>
      <c r="Z4" s="162"/>
      <c r="AA4" s="158" t="s">
        <v>175</v>
      </c>
      <c r="AB4" s="159"/>
      <c r="AC4" s="159"/>
      <c r="AD4" s="160"/>
      <c r="AE4" s="161" t="s">
        <v>201</v>
      </c>
      <c r="AF4" s="162" t="s">
        <v>201</v>
      </c>
      <c r="AG4" s="161" t="s">
        <v>216</v>
      </c>
      <c r="AH4" s="162"/>
      <c r="AI4" s="49" t="s">
        <v>241</v>
      </c>
      <c r="AJ4" s="50"/>
      <c r="AK4" s="50"/>
      <c r="AL4" s="54"/>
    </row>
    <row r="5" spans="1:38" s="3" customFormat="1" ht="50.1" customHeight="1" thickBot="1" x14ac:dyDescent="0.25">
      <c r="A5" s="182"/>
      <c r="B5" s="5"/>
      <c r="C5" s="49" t="s">
        <v>198</v>
      </c>
      <c r="D5" s="54"/>
      <c r="E5" s="158" t="s">
        <v>119</v>
      </c>
      <c r="F5" s="160"/>
      <c r="G5" s="158" t="s">
        <v>118</v>
      </c>
      <c r="H5" s="160"/>
      <c r="I5" s="158" t="s">
        <v>120</v>
      </c>
      <c r="J5" s="160"/>
      <c r="K5" s="158" t="s">
        <v>160</v>
      </c>
      <c r="L5" s="160"/>
      <c r="M5" s="158" t="s">
        <v>161</v>
      </c>
      <c r="N5" s="160"/>
      <c r="O5" s="158" t="s">
        <v>162</v>
      </c>
      <c r="P5" s="160"/>
      <c r="Q5" s="140" t="s">
        <v>280</v>
      </c>
      <c r="R5" s="141"/>
      <c r="S5" s="158" t="s">
        <v>129</v>
      </c>
      <c r="T5" s="160"/>
      <c r="U5" s="158" t="s">
        <v>130</v>
      </c>
      <c r="V5" s="160"/>
      <c r="W5" s="158" t="s">
        <v>133</v>
      </c>
      <c r="X5" s="160"/>
      <c r="Y5" s="158" t="s">
        <v>134</v>
      </c>
      <c r="Z5" s="160"/>
      <c r="AA5" s="158" t="s">
        <v>315</v>
      </c>
      <c r="AB5" s="160"/>
      <c r="AC5" s="158" t="s">
        <v>132</v>
      </c>
      <c r="AD5" s="160"/>
      <c r="AE5" s="161" t="s">
        <v>121</v>
      </c>
      <c r="AF5" s="162"/>
      <c r="AG5" s="161" t="s">
        <v>132</v>
      </c>
      <c r="AH5" s="162"/>
      <c r="AI5" s="49" t="s">
        <v>242</v>
      </c>
      <c r="AJ5" s="54"/>
      <c r="AK5" s="49" t="s">
        <v>246</v>
      </c>
      <c r="AL5" s="54"/>
    </row>
    <row r="6" spans="1:38" s="3" customFormat="1" ht="16.5" thickBot="1" x14ac:dyDescent="0.25">
      <c r="A6" s="114"/>
      <c r="B6" s="118" t="s">
        <v>268</v>
      </c>
      <c r="C6" s="130">
        <v>37.783019000000003</v>
      </c>
      <c r="D6" s="131"/>
      <c r="E6" s="134">
        <v>39.70082</v>
      </c>
      <c r="F6" s="131"/>
      <c r="G6" s="134">
        <v>39.317300000000003</v>
      </c>
      <c r="H6" s="131"/>
      <c r="I6" s="134">
        <v>39.574890000000003</v>
      </c>
      <c r="J6" s="131"/>
      <c r="K6" s="134">
        <v>38.930371780000002</v>
      </c>
      <c r="L6" s="131"/>
      <c r="M6" s="134">
        <v>39.00804145</v>
      </c>
      <c r="N6" s="131"/>
      <c r="O6" s="134">
        <v>39.343961839999999</v>
      </c>
      <c r="P6" s="131"/>
      <c r="Q6" s="130" t="s">
        <v>278</v>
      </c>
      <c r="R6" s="131"/>
      <c r="S6" s="163" t="s">
        <v>303</v>
      </c>
      <c r="T6" s="164"/>
      <c r="U6" s="163" t="s">
        <v>305</v>
      </c>
      <c r="V6" s="164"/>
      <c r="W6" s="163" t="s">
        <v>307</v>
      </c>
      <c r="X6" s="164"/>
      <c r="Y6" s="163" t="s">
        <v>309</v>
      </c>
      <c r="Z6" s="164"/>
      <c r="AA6" s="163" t="s">
        <v>313</v>
      </c>
      <c r="AB6" s="164"/>
      <c r="AC6" s="121"/>
      <c r="AD6" s="122"/>
      <c r="AE6" s="163" t="s">
        <v>286</v>
      </c>
      <c r="AF6" s="164"/>
      <c r="AG6" s="163" t="s">
        <v>311</v>
      </c>
      <c r="AH6" s="164"/>
      <c r="AI6" s="71"/>
      <c r="AJ6" s="72"/>
      <c r="AK6" s="71"/>
      <c r="AL6" s="72"/>
    </row>
    <row r="7" spans="1:38" s="3" customFormat="1" ht="16.5" thickBot="1" x14ac:dyDescent="0.25">
      <c r="A7" s="114"/>
      <c r="B7" s="118" t="s">
        <v>269</v>
      </c>
      <c r="C7" s="200">
        <v>80.478217000000001</v>
      </c>
      <c r="D7" s="143"/>
      <c r="E7" s="142">
        <v>-79.789400000000001</v>
      </c>
      <c r="F7" s="143"/>
      <c r="G7" s="142">
        <v>-80.220160000000007</v>
      </c>
      <c r="H7" s="143"/>
      <c r="I7" s="142">
        <v>-79.844650000000001</v>
      </c>
      <c r="J7" s="143"/>
      <c r="K7" s="142">
        <v>-79.905321130000004</v>
      </c>
      <c r="L7" s="143"/>
      <c r="M7" s="142">
        <v>-80.30804784</v>
      </c>
      <c r="N7" s="143"/>
      <c r="O7" s="142">
        <v>-80.23740574</v>
      </c>
      <c r="P7" s="143"/>
      <c r="Q7" s="139" t="s">
        <v>279</v>
      </c>
      <c r="R7" s="136"/>
      <c r="S7" s="165" t="s">
        <v>304</v>
      </c>
      <c r="T7" s="166"/>
      <c r="U7" s="165" t="s">
        <v>306</v>
      </c>
      <c r="V7" s="166"/>
      <c r="W7" s="165" t="s">
        <v>308</v>
      </c>
      <c r="X7" s="166"/>
      <c r="Y7" s="165" t="s">
        <v>310</v>
      </c>
      <c r="Z7" s="166"/>
      <c r="AA7" s="165" t="s">
        <v>314</v>
      </c>
      <c r="AB7" s="166"/>
      <c r="AC7" s="121"/>
      <c r="AD7" s="122"/>
      <c r="AE7" s="165" t="s">
        <v>287</v>
      </c>
      <c r="AF7" s="166"/>
      <c r="AG7" s="193" t="s">
        <v>312</v>
      </c>
      <c r="AH7" s="194"/>
      <c r="AI7" s="71"/>
      <c r="AJ7" s="72"/>
      <c r="AK7" s="71"/>
      <c r="AL7" s="72"/>
    </row>
    <row r="8" spans="1:38" s="3" customFormat="1" ht="20.100000000000001" customHeight="1" thickBot="1" x14ac:dyDescent="0.25">
      <c r="A8" s="156"/>
      <c r="B8" s="11" t="s">
        <v>30</v>
      </c>
      <c r="C8" s="55" t="s">
        <v>199</v>
      </c>
      <c r="D8" s="62"/>
      <c r="E8" s="149" t="s">
        <v>35</v>
      </c>
      <c r="F8" s="150"/>
      <c r="G8" s="149" t="s">
        <v>33</v>
      </c>
      <c r="H8" s="150"/>
      <c r="I8" s="149" t="s">
        <v>37</v>
      </c>
      <c r="J8" s="150"/>
      <c r="K8" s="149" t="s">
        <v>163</v>
      </c>
      <c r="L8" s="150"/>
      <c r="M8" s="149" t="s">
        <v>165</v>
      </c>
      <c r="N8" s="150"/>
      <c r="O8" s="149" t="s">
        <v>167</v>
      </c>
      <c r="P8" s="150"/>
      <c r="Q8" s="57" t="s">
        <v>276</v>
      </c>
      <c r="R8" s="58"/>
      <c r="S8" s="149" t="s">
        <v>88</v>
      </c>
      <c r="T8" s="150"/>
      <c r="U8" s="149" t="s">
        <v>43</v>
      </c>
      <c r="V8" s="150"/>
      <c r="W8" s="149" t="s">
        <v>91</v>
      </c>
      <c r="X8" s="150"/>
      <c r="Y8" s="149" t="s">
        <v>93</v>
      </c>
      <c r="Z8" s="150"/>
      <c r="AA8" s="149" t="s">
        <v>218</v>
      </c>
      <c r="AB8" s="150"/>
      <c r="AC8" s="149" t="s">
        <v>131</v>
      </c>
      <c r="AD8" s="150"/>
      <c r="AE8" s="55" t="s">
        <v>52</v>
      </c>
      <c r="AF8" s="56"/>
      <c r="AG8" s="55" t="s">
        <v>55</v>
      </c>
      <c r="AH8" s="56"/>
      <c r="AI8" s="57" t="s">
        <v>243</v>
      </c>
      <c r="AJ8" s="58"/>
      <c r="AK8" s="57" t="s">
        <v>247</v>
      </c>
      <c r="AL8" s="58"/>
    </row>
    <row r="9" spans="1:38" s="3" customFormat="1" ht="20.100000000000001" customHeight="1" thickBot="1" x14ac:dyDescent="0.25">
      <c r="A9" s="157"/>
      <c r="B9" s="12"/>
      <c r="C9" s="63" t="s">
        <v>101</v>
      </c>
      <c r="D9" s="64"/>
      <c r="E9" s="178" t="s">
        <v>36</v>
      </c>
      <c r="F9" s="179"/>
      <c r="G9" s="151" t="s">
        <v>44</v>
      </c>
      <c r="H9" s="152"/>
      <c r="I9" s="178" t="s">
        <v>38</v>
      </c>
      <c r="J9" s="179"/>
      <c r="K9" s="178" t="s">
        <v>164</v>
      </c>
      <c r="L9" s="179"/>
      <c r="M9" s="151" t="s">
        <v>166</v>
      </c>
      <c r="N9" s="152"/>
      <c r="O9" s="178" t="s">
        <v>168</v>
      </c>
      <c r="P9" s="179"/>
      <c r="Q9" s="57" t="s">
        <v>277</v>
      </c>
      <c r="R9" s="58"/>
      <c r="S9" s="151" t="s">
        <v>89</v>
      </c>
      <c r="T9" s="152"/>
      <c r="U9" s="178" t="s">
        <v>90</v>
      </c>
      <c r="V9" s="179"/>
      <c r="W9" s="151" t="s">
        <v>92</v>
      </c>
      <c r="X9" s="152"/>
      <c r="Y9" s="151" t="s">
        <v>174</v>
      </c>
      <c r="Z9" s="152"/>
      <c r="AA9" s="151" t="s">
        <v>217</v>
      </c>
      <c r="AB9" s="152"/>
      <c r="AC9" s="151" t="s">
        <v>94</v>
      </c>
      <c r="AD9" s="152"/>
      <c r="AE9" s="57" t="s">
        <v>53</v>
      </c>
      <c r="AF9" s="58"/>
      <c r="AG9" s="57" t="s">
        <v>97</v>
      </c>
      <c r="AH9" s="58"/>
      <c r="AI9" s="57" t="s">
        <v>244</v>
      </c>
      <c r="AJ9" s="58"/>
      <c r="AK9" s="57" t="s">
        <v>248</v>
      </c>
      <c r="AL9" s="58"/>
    </row>
    <row r="10" spans="1:38" s="3" customFormat="1" ht="30" customHeight="1" thickBot="1" x14ac:dyDescent="0.25">
      <c r="A10" s="23"/>
      <c r="B10" s="15"/>
      <c r="C10" s="45" t="s">
        <v>23</v>
      </c>
      <c r="D10" s="45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  <c r="AE10" s="8" t="s">
        <v>23</v>
      </c>
      <c r="AF10" s="8" t="s">
        <v>24</v>
      </c>
      <c r="AG10" s="8" t="s">
        <v>23</v>
      </c>
      <c r="AH10" s="8" t="s">
        <v>24</v>
      </c>
      <c r="AI10" s="8" t="s">
        <v>23</v>
      </c>
      <c r="AJ10" s="8" t="s">
        <v>24</v>
      </c>
      <c r="AK10" s="8" t="s">
        <v>23</v>
      </c>
      <c r="AL10" s="8" t="s">
        <v>24</v>
      </c>
    </row>
    <row r="11" spans="1:38" s="2" customFormat="1" ht="20.100000000000001" customHeight="1" x14ac:dyDescent="0.2">
      <c r="A11" s="37">
        <v>1</v>
      </c>
      <c r="B11" s="37" t="s">
        <v>6</v>
      </c>
      <c r="C11" s="115">
        <v>62.32</v>
      </c>
      <c r="D11" s="18">
        <f>IF(C11="No Bid","",IF(C11&lt;&gt;0,C11+'Basic Price Adjustment'!$E33,""))</f>
        <v>61.6</v>
      </c>
      <c r="E11" s="115">
        <v>55.2</v>
      </c>
      <c r="F11" s="18">
        <f>IF(E11="No Bid","",IF(E11&lt;&gt;0,E11+'Basic Price Adjustment'!$E33,""))</f>
        <v>54.480000000000004</v>
      </c>
      <c r="G11" s="115">
        <v>64</v>
      </c>
      <c r="H11" s="18">
        <f>IF(G11="No Bid","",IF(G11&lt;&gt;0,G11+'Basic Price Adjustment'!$E33,""))</f>
        <v>63.28</v>
      </c>
      <c r="I11" s="115">
        <v>55.2</v>
      </c>
      <c r="J11" s="18">
        <f>IF(I11="No Bid","",IF(I11&lt;&gt;0,I11+'Basic Price Adjustment'!$E33,""))</f>
        <v>54.480000000000004</v>
      </c>
      <c r="K11" s="115">
        <v>63.28</v>
      </c>
      <c r="L11" s="18">
        <f>IF(K11="No Bid","",IF(K11&lt;&gt;0,K11+'Basic Price Adjustment'!$E33,""))</f>
        <v>62.56</v>
      </c>
      <c r="M11" s="115">
        <v>68.95</v>
      </c>
      <c r="N11" s="18">
        <f>IF(M11="No Bid","",IF(M11&lt;&gt;0,M11+'Basic Price Adjustment'!$E33,""))</f>
        <v>68.23</v>
      </c>
      <c r="O11" s="115">
        <v>69.64</v>
      </c>
      <c r="P11" s="18">
        <f>IF(O11="No Bid","",IF(O11&lt;&gt;0,O11+'Basic Price Adjustment'!$E33,""))</f>
        <v>68.92</v>
      </c>
      <c r="Q11" s="120">
        <v>80</v>
      </c>
      <c r="R11" s="18">
        <f>IF(Q11="No Bid","",IF(Q11&lt;&gt;0,Q11+'Basic Price Adjustment'!$E33,""))</f>
        <v>79.28</v>
      </c>
      <c r="S11" s="115">
        <v>72</v>
      </c>
      <c r="T11" s="18">
        <f>IF(S11="No Bid","",IF(S11&lt;&gt;0,S11+'Basic Price Adjustment'!$E33,""))</f>
        <v>71.28</v>
      </c>
      <c r="U11" s="115">
        <v>77</v>
      </c>
      <c r="V11" s="18">
        <f>IF(U11="No Bid","",IF(U11&lt;&gt;0,U11+'Basic Price Adjustment'!$E33,""))</f>
        <v>76.28</v>
      </c>
      <c r="W11" s="115">
        <v>78.900000000000006</v>
      </c>
      <c r="X11" s="18">
        <f>IF(W11="No Bid","",IF(W11&lt;&gt;0,W11+'Basic Price Adjustment'!$E33,""))</f>
        <v>78.180000000000007</v>
      </c>
      <c r="Y11" s="115">
        <v>78.900000000000006</v>
      </c>
      <c r="Z11" s="18">
        <f>IF(Y11="No Bid","",IF(Y11&lt;&gt;0,Y11+'Basic Price Adjustment'!$E33,""))</f>
        <v>78.180000000000007</v>
      </c>
      <c r="AA11" s="115">
        <v>73</v>
      </c>
      <c r="AB11" s="18">
        <f>IF(AA11="No Bid","",IF(AA11&lt;&gt;0,AA11+'Basic Price Adjustment'!$E33,""))</f>
        <v>72.28</v>
      </c>
      <c r="AC11" s="39">
        <v>72</v>
      </c>
      <c r="AD11" s="18">
        <f>IF(AC11="No Bid","",IF(AC11&lt;&gt;0,AC11+'Basic Price Adjustment'!$E33,""))</f>
        <v>71.28</v>
      </c>
      <c r="AE11" s="115">
        <v>60.85</v>
      </c>
      <c r="AF11" s="18">
        <f>IF(AE11="No Bid","",IF(AE11&lt;&gt;0,AE11+'Basic Price Adjustment'!$E33,""))</f>
        <v>60.13</v>
      </c>
      <c r="AG11" s="115">
        <v>73</v>
      </c>
      <c r="AH11" s="18">
        <f>IF(AG11="No Bid","",IF(AG11&lt;&gt;0,AG11+'Basic Price Adjustment'!$E33,""))</f>
        <v>72.28</v>
      </c>
      <c r="AI11" s="39">
        <v>72.75</v>
      </c>
      <c r="AJ11" s="18">
        <f>IF(AI11="No Bid","",IF(AI11&lt;&gt;0,AI11+'Basic Price Adjustment'!$E33,""))</f>
        <v>72.03</v>
      </c>
      <c r="AK11" s="39">
        <v>62.75</v>
      </c>
      <c r="AL11" s="18">
        <f>IF(AK11="No Bid","",IF(AK11&lt;&gt;0,AK11+'Basic Price Adjustment'!$E33,""))</f>
        <v>62.03</v>
      </c>
    </row>
    <row r="12" spans="1:38" s="40" customFormat="1" ht="20.100000000000001" customHeight="1" x14ac:dyDescent="0.2">
      <c r="A12" s="31">
        <v>2</v>
      </c>
      <c r="B12" s="31" t="s">
        <v>179</v>
      </c>
      <c r="C12" s="115"/>
      <c r="D12" s="18" t="str">
        <f>IF(C12="No Bid","",IF(C12&lt;&gt;0,C12+'Basic Price Adjustment'!$E34,""))</f>
        <v/>
      </c>
      <c r="E12" s="115">
        <v>61.7</v>
      </c>
      <c r="F12" s="18">
        <f>IF(E12="No Bid","",IF(E12&lt;&gt;0,E12+'Basic Price Adjustment'!$E34,""))</f>
        <v>60.93</v>
      </c>
      <c r="G12" s="115">
        <v>68.900000000000006</v>
      </c>
      <c r="H12" s="18">
        <f>IF(G12="No Bid","",IF(G12&lt;&gt;0,G12+'Basic Price Adjustment'!$E34,""))</f>
        <v>68.13000000000001</v>
      </c>
      <c r="I12" s="115">
        <v>61.7</v>
      </c>
      <c r="J12" s="18">
        <f>IF(I12="No Bid","",IF(I12&lt;&gt;0,I12+'Basic Price Adjustment'!$E34,""))</f>
        <v>60.93</v>
      </c>
      <c r="K12" s="115">
        <v>62.87</v>
      </c>
      <c r="L12" s="18">
        <f>IF(K12="No Bid","",IF(K12&lt;&gt;0,K12+'Basic Price Adjustment'!$E34,""))</f>
        <v>62.099999999999994</v>
      </c>
      <c r="M12" s="115">
        <v>72.88</v>
      </c>
      <c r="N12" s="18">
        <f>IF(M12="No Bid","",IF(M12&lt;&gt;0,M12+'Basic Price Adjustment'!$E34,""))</f>
        <v>72.11</v>
      </c>
      <c r="O12" s="115">
        <v>73.33</v>
      </c>
      <c r="P12" s="18">
        <f>IF(O12="No Bid","",IF(O12&lt;&gt;0,O12+'Basic Price Adjustment'!$E34,""))</f>
        <v>72.56</v>
      </c>
      <c r="Q12" s="115">
        <v>86</v>
      </c>
      <c r="R12" s="18">
        <f>IF(Q12="No Bid","",IF(Q12&lt;&gt;0,Q12+'Basic Price Adjustment'!$E34,""))</f>
        <v>85.23</v>
      </c>
      <c r="S12" s="115">
        <v>74</v>
      </c>
      <c r="T12" s="18">
        <f>IF(S12="No Bid","",IF(S12&lt;&gt;0,S12+'Basic Price Adjustment'!$E34,""))</f>
        <v>73.23</v>
      </c>
      <c r="U12" s="115">
        <v>78</v>
      </c>
      <c r="V12" s="18">
        <f>IF(U12="No Bid","",IF(U12&lt;&gt;0,U12+'Basic Price Adjustment'!$E34,""))</f>
        <v>77.23</v>
      </c>
      <c r="W12" s="115"/>
      <c r="X12" s="18" t="str">
        <f>IF(W12="No Bid","",IF(W12&lt;&gt;0,W12+'Basic Price Adjustment'!$E34,""))</f>
        <v/>
      </c>
      <c r="Y12" s="115"/>
      <c r="Z12" s="18" t="str">
        <f>IF(Y12="No Bid","",IF(Y12&lt;&gt;0,Y12+'Basic Price Adjustment'!$E34,""))</f>
        <v/>
      </c>
      <c r="AA12" s="115">
        <v>75</v>
      </c>
      <c r="AB12" s="18">
        <f>IF(AA12="No Bid","",IF(AA12&lt;&gt;0,AA12+'Basic Price Adjustment'!$E34,""))</f>
        <v>74.23</v>
      </c>
      <c r="AC12" s="32">
        <v>71.5</v>
      </c>
      <c r="AD12" s="18">
        <f>IF(AC12="No Bid","",IF(AC12&lt;&gt;0,AC12+'Basic Price Adjustment'!$E34,""))</f>
        <v>70.73</v>
      </c>
      <c r="AE12" s="115">
        <v>60.85</v>
      </c>
      <c r="AF12" s="18">
        <f>IF(AE12="No Bid","",IF(AE12&lt;&gt;0,AE12+'Basic Price Adjustment'!$E34,""))</f>
        <v>60.08</v>
      </c>
      <c r="AG12" s="115">
        <v>75</v>
      </c>
      <c r="AH12" s="18">
        <f>IF(AG12="No Bid","",IF(AG12&lt;&gt;0,AG12+'Basic Price Adjustment'!$E34,""))</f>
        <v>74.23</v>
      </c>
      <c r="AI12" s="32">
        <v>80</v>
      </c>
      <c r="AJ12" s="18">
        <f>IF(AI12="No Bid","",IF(AI12&lt;&gt;0,AI12+'Basic Price Adjustment'!$E34,""))</f>
        <v>79.23</v>
      </c>
      <c r="AK12" s="32">
        <v>69</v>
      </c>
      <c r="AL12" s="18">
        <f>IF(AK12="No Bid","",IF(AK12&lt;&gt;0,AK12+'Basic Price Adjustment'!$E34,""))</f>
        <v>68.23</v>
      </c>
    </row>
    <row r="13" spans="1:38" s="2" customFormat="1" ht="20.100000000000001" customHeight="1" x14ac:dyDescent="0.2">
      <c r="A13" s="36">
        <v>3</v>
      </c>
      <c r="B13" s="36" t="s">
        <v>7</v>
      </c>
      <c r="C13" s="115">
        <v>72.87</v>
      </c>
      <c r="D13" s="18">
        <f>IF(C13="No Bid","",IF(C13&lt;&gt;0,C13+'Basic Price Adjustment'!$E35,""))</f>
        <v>72.040000000000006</v>
      </c>
      <c r="E13" s="115">
        <v>60.35</v>
      </c>
      <c r="F13" s="18">
        <f>IF(E13="No Bid","",IF(E13&lt;&gt;0,E13+'Basic Price Adjustment'!$E35,""))</f>
        <v>59.52</v>
      </c>
      <c r="G13" s="115">
        <v>67</v>
      </c>
      <c r="H13" s="18">
        <f>IF(G13="No Bid","",IF(G13&lt;&gt;0,G13+'Basic Price Adjustment'!$E35,""))</f>
        <v>66.17</v>
      </c>
      <c r="I13" s="115">
        <v>60.35</v>
      </c>
      <c r="J13" s="18">
        <f>IF(I13="No Bid","",IF(I13&lt;&gt;0,I13+'Basic Price Adjustment'!$E35,""))</f>
        <v>59.52</v>
      </c>
      <c r="K13" s="115">
        <v>68.45</v>
      </c>
      <c r="L13" s="18">
        <f>IF(K13="No Bid","",IF(K13&lt;&gt;0,K13+'Basic Price Adjustment'!$E35,""))</f>
        <v>67.62</v>
      </c>
      <c r="M13" s="115">
        <v>73.2</v>
      </c>
      <c r="N13" s="18">
        <f>IF(M13="No Bid","",IF(M13&lt;&gt;0,M13+'Basic Price Adjustment'!$E35,""))</f>
        <v>72.37</v>
      </c>
      <c r="O13" s="115">
        <v>73.33</v>
      </c>
      <c r="P13" s="18">
        <f>IF(O13="No Bid","",IF(O13&lt;&gt;0,O13+'Basic Price Adjustment'!$E35,""))</f>
        <v>72.5</v>
      </c>
      <c r="Q13" s="120">
        <v>84</v>
      </c>
      <c r="R13" s="18">
        <f>IF(Q13="No Bid","",IF(Q13&lt;&gt;0,Q13+'Basic Price Adjustment'!$E35,""))</f>
        <v>83.17</v>
      </c>
      <c r="S13" s="115">
        <v>70</v>
      </c>
      <c r="T13" s="18">
        <f>IF(S13="No Bid","",IF(S13&lt;&gt;0,S13+'Basic Price Adjustment'!$E35,""))</f>
        <v>69.17</v>
      </c>
      <c r="U13" s="115">
        <v>77</v>
      </c>
      <c r="V13" s="18">
        <f>IF(U13="No Bid","",IF(U13&lt;&gt;0,U13+'Basic Price Adjustment'!$E35,""))</f>
        <v>76.17</v>
      </c>
      <c r="W13" s="115">
        <v>78.900000000000006</v>
      </c>
      <c r="X13" s="18">
        <f>IF(W13="No Bid","",IF(W13&lt;&gt;0,W13+'Basic Price Adjustment'!$E35,""))</f>
        <v>78.070000000000007</v>
      </c>
      <c r="Y13" s="115">
        <v>78.900000000000006</v>
      </c>
      <c r="Z13" s="18">
        <f>IF(Y13="No Bid","",IF(Y13&lt;&gt;0,Y13+'Basic Price Adjustment'!$E35,""))</f>
        <v>78.070000000000007</v>
      </c>
      <c r="AA13" s="115">
        <v>75</v>
      </c>
      <c r="AB13" s="18">
        <f>IF(AA13="No Bid","",IF(AA13&lt;&gt;0,AA13+'Basic Price Adjustment'!$E35,""))</f>
        <v>74.17</v>
      </c>
      <c r="AC13" s="38">
        <v>70</v>
      </c>
      <c r="AD13" s="18">
        <f>IF(AC13="No Bid","",IF(AC13&lt;&gt;0,AC13+'Basic Price Adjustment'!$E35,""))</f>
        <v>69.17</v>
      </c>
      <c r="AE13" s="115">
        <v>63.15</v>
      </c>
      <c r="AF13" s="18">
        <f>IF(AE13="No Bid","",IF(AE13&lt;&gt;0,AE13+'Basic Price Adjustment'!$E35,""))</f>
        <v>62.32</v>
      </c>
      <c r="AG13" s="115">
        <v>74</v>
      </c>
      <c r="AH13" s="18">
        <f>IF(AG13="No Bid","",IF(AG13&lt;&gt;0,AG13+'Basic Price Adjustment'!$E35,""))</f>
        <v>73.17</v>
      </c>
      <c r="AI13" s="38">
        <v>80</v>
      </c>
      <c r="AJ13" s="18">
        <f>IF(AI13="No Bid","",IF(AI13&lt;&gt;0,AI13+'Basic Price Adjustment'!$E35,""))</f>
        <v>79.17</v>
      </c>
      <c r="AK13" s="38">
        <v>69</v>
      </c>
      <c r="AL13" s="18">
        <f>IF(AK13="No Bid","",IF(AK13&lt;&gt;0,AK13+'Basic Price Adjustment'!$E35,""))</f>
        <v>68.17</v>
      </c>
    </row>
    <row r="14" spans="1:38" s="40" customFormat="1" ht="20.100000000000001" customHeight="1" x14ac:dyDescent="0.2">
      <c r="A14" s="31">
        <v>4</v>
      </c>
      <c r="B14" s="31" t="s">
        <v>8</v>
      </c>
      <c r="C14" s="115">
        <v>72.87</v>
      </c>
      <c r="D14" s="18">
        <f>IF(C14="No Bid","",IF(C14&lt;&gt;0,C14+'Basic Price Adjustment'!$E36,""))</f>
        <v>72.040000000000006</v>
      </c>
      <c r="E14" s="115">
        <v>60.35</v>
      </c>
      <c r="F14" s="18">
        <f>IF(E14="No Bid","",IF(E14&lt;&gt;0,E14+'Basic Price Adjustment'!$E36,""))</f>
        <v>59.52</v>
      </c>
      <c r="G14" s="115">
        <v>67</v>
      </c>
      <c r="H14" s="18">
        <f>IF(G14="No Bid","",IF(G14&lt;&gt;0,G14+'Basic Price Adjustment'!$E36,""))</f>
        <v>66.17</v>
      </c>
      <c r="I14" s="115">
        <v>60.35</v>
      </c>
      <c r="J14" s="18">
        <f>IF(I14="No Bid","",IF(I14&lt;&gt;0,I14+'Basic Price Adjustment'!$E36,""))</f>
        <v>59.52</v>
      </c>
      <c r="K14" s="115">
        <v>68.45</v>
      </c>
      <c r="L14" s="18">
        <f>IF(K14="No Bid","",IF(K14&lt;&gt;0,K14+'Basic Price Adjustment'!$E36,""))</f>
        <v>67.62</v>
      </c>
      <c r="M14" s="115">
        <v>73.2</v>
      </c>
      <c r="N14" s="18">
        <f>IF(M14="No Bid","",IF(M14&lt;&gt;0,M14+'Basic Price Adjustment'!$E36,""))</f>
        <v>72.37</v>
      </c>
      <c r="O14" s="115">
        <v>73.33</v>
      </c>
      <c r="P14" s="18">
        <f>IF(O14="No Bid","",IF(O14&lt;&gt;0,O14+'Basic Price Adjustment'!$E36,""))</f>
        <v>72.5</v>
      </c>
      <c r="Q14" s="115">
        <v>84</v>
      </c>
      <c r="R14" s="18">
        <f>IF(Q14="No Bid","",IF(Q14&lt;&gt;0,Q14+'Basic Price Adjustment'!$E36,""))</f>
        <v>83.17</v>
      </c>
      <c r="S14" s="115">
        <v>72</v>
      </c>
      <c r="T14" s="18">
        <f>IF(S14="No Bid","",IF(S14&lt;&gt;0,S14+'Basic Price Adjustment'!$E36,""))</f>
        <v>71.17</v>
      </c>
      <c r="U14" s="115">
        <v>78</v>
      </c>
      <c r="V14" s="18">
        <f>IF(U14="No Bid","",IF(U14&lt;&gt;0,U14+'Basic Price Adjustment'!$E36,""))</f>
        <v>77.17</v>
      </c>
      <c r="W14" s="115">
        <v>78.900000000000006</v>
      </c>
      <c r="X14" s="18">
        <f>IF(W14="No Bid","",IF(W14&lt;&gt;0,W14+'Basic Price Adjustment'!$E36,""))</f>
        <v>78.070000000000007</v>
      </c>
      <c r="Y14" s="115">
        <v>78.900000000000006</v>
      </c>
      <c r="Z14" s="18">
        <f>IF(Y14="No Bid","",IF(Y14&lt;&gt;0,Y14+'Basic Price Adjustment'!$E36,""))</f>
        <v>78.070000000000007</v>
      </c>
      <c r="AA14" s="115">
        <v>75</v>
      </c>
      <c r="AB14" s="18">
        <f>IF(AA14="No Bid","",IF(AA14&lt;&gt;0,AA14+'Basic Price Adjustment'!$E36,""))</f>
        <v>74.17</v>
      </c>
      <c r="AC14" s="32">
        <v>72</v>
      </c>
      <c r="AD14" s="18">
        <f>IF(AC14="No Bid","",IF(AC14&lt;&gt;0,AC14+'Basic Price Adjustment'!$E36,""))</f>
        <v>71.17</v>
      </c>
      <c r="AE14" s="115">
        <v>63.15</v>
      </c>
      <c r="AF14" s="18">
        <f>IF(AE14="No Bid","",IF(AE14&lt;&gt;0,AE14+'Basic Price Adjustment'!$E36,""))</f>
        <v>62.32</v>
      </c>
      <c r="AG14" s="115">
        <v>74</v>
      </c>
      <c r="AH14" s="18">
        <f>IF(AG14="No Bid","",IF(AG14&lt;&gt;0,AG14+'Basic Price Adjustment'!$E36,""))</f>
        <v>73.17</v>
      </c>
      <c r="AI14" s="32">
        <v>80</v>
      </c>
      <c r="AJ14" s="18">
        <f>IF(AI14="No Bid","",IF(AI14&lt;&gt;0,AI14+'Basic Price Adjustment'!$E36,""))</f>
        <v>79.17</v>
      </c>
      <c r="AK14" s="32">
        <v>69</v>
      </c>
      <c r="AL14" s="18">
        <f>IF(AK14="No Bid","",IF(AK14&lt;&gt;0,AK14+'Basic Price Adjustment'!$E36,""))</f>
        <v>68.17</v>
      </c>
    </row>
    <row r="15" spans="1:38" s="2" customFormat="1" ht="20.100000000000001" customHeight="1" x14ac:dyDescent="0.2">
      <c r="A15" s="36">
        <v>5</v>
      </c>
      <c r="B15" s="36" t="s">
        <v>9</v>
      </c>
      <c r="C15" s="115">
        <v>73.61</v>
      </c>
      <c r="D15" s="18">
        <f>IF(C15="No Bid","",IF(C15&lt;&gt;0,C15+'Basic Price Adjustment'!$E37,""))</f>
        <v>72.760000000000005</v>
      </c>
      <c r="E15" s="115">
        <v>60.35</v>
      </c>
      <c r="F15" s="18">
        <f>IF(E15="No Bid","",IF(E15&lt;&gt;0,E15+'Basic Price Adjustment'!$E37,""))</f>
        <v>59.5</v>
      </c>
      <c r="G15" s="115">
        <v>67</v>
      </c>
      <c r="H15" s="18">
        <f>IF(G15="No Bid","",IF(G15&lt;&gt;0,G15+'Basic Price Adjustment'!$E37,""))</f>
        <v>66.150000000000006</v>
      </c>
      <c r="I15" s="115">
        <v>60.35</v>
      </c>
      <c r="J15" s="18">
        <f>IF(I15="No Bid","",IF(I15&lt;&gt;0,I15+'Basic Price Adjustment'!$E37,""))</f>
        <v>59.5</v>
      </c>
      <c r="K15" s="115">
        <v>69.510000000000005</v>
      </c>
      <c r="L15" s="18">
        <f>IF(K15="No Bid","",IF(K15&lt;&gt;0,K15+'Basic Price Adjustment'!$E37,""))</f>
        <v>68.660000000000011</v>
      </c>
      <c r="M15" s="115">
        <v>73.41</v>
      </c>
      <c r="N15" s="18">
        <f>IF(M15="No Bid","",IF(M15&lt;&gt;0,M15+'Basic Price Adjustment'!$E37,""))</f>
        <v>72.56</v>
      </c>
      <c r="O15" s="115">
        <v>73.41</v>
      </c>
      <c r="P15" s="18">
        <f>IF(O15="No Bid","",IF(O15&lt;&gt;0,O15+'Basic Price Adjustment'!$E37,""))</f>
        <v>72.56</v>
      </c>
      <c r="Q15" s="120">
        <v>85</v>
      </c>
      <c r="R15" s="18">
        <f>IF(Q15="No Bid","",IF(Q15&lt;&gt;0,Q15+'Basic Price Adjustment'!$E37,""))</f>
        <v>84.15</v>
      </c>
      <c r="S15" s="115">
        <v>73</v>
      </c>
      <c r="T15" s="18">
        <f>IF(S15="No Bid","",IF(S15&lt;&gt;0,S15+'Basic Price Adjustment'!$E37,""))</f>
        <v>72.150000000000006</v>
      </c>
      <c r="U15" s="115">
        <v>77</v>
      </c>
      <c r="V15" s="18">
        <f>IF(U15="No Bid","",IF(U15&lt;&gt;0,U15+'Basic Price Adjustment'!$E37,""))</f>
        <v>76.150000000000006</v>
      </c>
      <c r="W15" s="115">
        <v>79.099999999999994</v>
      </c>
      <c r="X15" s="18">
        <f>IF(W15="No Bid","",IF(W15&lt;&gt;0,W15+'Basic Price Adjustment'!$E37,""))</f>
        <v>78.25</v>
      </c>
      <c r="Y15" s="115">
        <v>79.099999999999994</v>
      </c>
      <c r="Z15" s="18">
        <f>IF(Y15="No Bid","",IF(Y15&lt;&gt;0,Y15+'Basic Price Adjustment'!$E37,""))</f>
        <v>78.25</v>
      </c>
      <c r="AA15" s="115">
        <v>78</v>
      </c>
      <c r="AB15" s="18">
        <f>IF(AA15="No Bid","",IF(AA15&lt;&gt;0,AA15+'Basic Price Adjustment'!$E37,""))</f>
        <v>77.150000000000006</v>
      </c>
      <c r="AC15" s="38">
        <v>73</v>
      </c>
      <c r="AD15" s="18">
        <f>IF(AC15="No Bid","",IF(AC15&lt;&gt;0,AC15+'Basic Price Adjustment'!$E37,""))</f>
        <v>72.150000000000006</v>
      </c>
      <c r="AE15" s="115">
        <v>62.7</v>
      </c>
      <c r="AF15" s="18">
        <f>IF(AE15="No Bid","",IF(AE15&lt;&gt;0,AE15+'Basic Price Adjustment'!$E37,""))</f>
        <v>61.85</v>
      </c>
      <c r="AG15" s="115">
        <v>75</v>
      </c>
      <c r="AH15" s="18">
        <f>IF(AG15="No Bid","",IF(AG15&lt;&gt;0,AG15+'Basic Price Adjustment'!$E37,""))</f>
        <v>74.150000000000006</v>
      </c>
      <c r="AI15" s="38">
        <v>80</v>
      </c>
      <c r="AJ15" s="18">
        <f>IF(AI15="No Bid","",IF(AI15&lt;&gt;0,AI15+'Basic Price Adjustment'!$E37,""))</f>
        <v>79.150000000000006</v>
      </c>
      <c r="AK15" s="38">
        <v>69</v>
      </c>
      <c r="AL15" s="18">
        <f>IF(AK15="No Bid","",IF(AK15&lt;&gt;0,AK15+'Basic Price Adjustment'!$E37,""))</f>
        <v>68.150000000000006</v>
      </c>
    </row>
    <row r="16" spans="1:38" s="40" customFormat="1" ht="20.100000000000001" customHeight="1" x14ac:dyDescent="0.2">
      <c r="A16" s="31">
        <v>6</v>
      </c>
      <c r="B16" s="31" t="s">
        <v>10</v>
      </c>
      <c r="C16" s="115"/>
      <c r="D16" s="18" t="str">
        <f>IF(C16="No Bid","",IF(C16&lt;&gt;0,C16+'Basic Price Adjustment'!$E38,""))</f>
        <v/>
      </c>
      <c r="E16" s="115">
        <v>68</v>
      </c>
      <c r="F16" s="18">
        <f>IF(E16="No Bid","",IF(E16&lt;&gt;0,E16+'Basic Price Adjustment'!$E38,""))</f>
        <v>67.16</v>
      </c>
      <c r="G16" s="115">
        <v>74.3</v>
      </c>
      <c r="H16" s="18">
        <f>IF(G16="No Bid","",IF(G16&lt;&gt;0,G16+'Basic Price Adjustment'!$E38,""))</f>
        <v>73.459999999999994</v>
      </c>
      <c r="I16" s="115">
        <v>68</v>
      </c>
      <c r="J16" s="18">
        <f>IF(I16="No Bid","",IF(I16&lt;&gt;0,I16+'Basic Price Adjustment'!$E38,""))</f>
        <v>67.16</v>
      </c>
      <c r="K16" s="115">
        <v>72.37</v>
      </c>
      <c r="L16" s="18">
        <f>IF(K16="No Bid","",IF(K16&lt;&gt;0,K16+'Basic Price Adjustment'!$E38,""))</f>
        <v>71.53</v>
      </c>
      <c r="M16" s="115">
        <v>77.09</v>
      </c>
      <c r="N16" s="18">
        <f>IF(M16="No Bid","",IF(M16&lt;&gt;0,M16+'Basic Price Adjustment'!$E38,""))</f>
        <v>76.25</v>
      </c>
      <c r="O16" s="115">
        <v>77.09</v>
      </c>
      <c r="P16" s="18">
        <f>IF(O16="No Bid","",IF(O16&lt;&gt;0,O16+'Basic Price Adjustment'!$E38,""))</f>
        <v>76.25</v>
      </c>
      <c r="Q16" s="115">
        <v>96</v>
      </c>
      <c r="R16" s="18">
        <f>IF(Q16="No Bid","",IF(Q16&lt;&gt;0,Q16+'Basic Price Adjustment'!$E38,""))</f>
        <v>95.16</v>
      </c>
      <c r="S16" s="115">
        <v>74</v>
      </c>
      <c r="T16" s="18">
        <f>IF(S16="No Bid","",IF(S16&lt;&gt;0,S16+'Basic Price Adjustment'!$E38,""))</f>
        <v>73.16</v>
      </c>
      <c r="U16" s="115">
        <v>86</v>
      </c>
      <c r="V16" s="18">
        <f>IF(U16="No Bid","",IF(U16&lt;&gt;0,U16+'Basic Price Adjustment'!$E38,""))</f>
        <v>85.16</v>
      </c>
      <c r="W16" s="115"/>
      <c r="X16" s="18" t="str">
        <f>IF(W16="No Bid","",IF(W16&lt;&gt;0,W16+'Basic Price Adjustment'!$E38,""))</f>
        <v/>
      </c>
      <c r="Y16" s="115"/>
      <c r="Z16" s="18" t="str">
        <f>IF(Y16="No Bid","",IF(Y16&lt;&gt;0,Y16+'Basic Price Adjustment'!$E38,""))</f>
        <v/>
      </c>
      <c r="AA16" s="115">
        <v>81</v>
      </c>
      <c r="AB16" s="18">
        <f>IF(AA16="No Bid","",IF(AA16&lt;&gt;0,AA16+'Basic Price Adjustment'!$E38,""))</f>
        <v>80.16</v>
      </c>
      <c r="AC16" s="32">
        <v>74</v>
      </c>
      <c r="AD16" s="18">
        <f>IF(AC16="No Bid","",IF(AC16&lt;&gt;0,AC16+'Basic Price Adjustment'!$E38,""))</f>
        <v>73.16</v>
      </c>
      <c r="AE16" s="115">
        <v>64.099999999999994</v>
      </c>
      <c r="AF16" s="18">
        <f>IF(AE16="No Bid","",IF(AE16&lt;&gt;0,AE16+'Basic Price Adjustment'!$E38,""))</f>
        <v>63.259999999999991</v>
      </c>
      <c r="AG16" s="115">
        <v>85</v>
      </c>
      <c r="AH16" s="18">
        <f>IF(AG16="No Bid","",IF(AG16&lt;&gt;0,AG16+'Basic Price Adjustment'!$E38,""))</f>
        <v>84.16</v>
      </c>
      <c r="AI16" s="32">
        <v>93</v>
      </c>
      <c r="AJ16" s="18">
        <f>IF(AI16="No Bid","",IF(AI16&lt;&gt;0,AI16+'Basic Price Adjustment'!$E38,""))</f>
        <v>92.16</v>
      </c>
      <c r="AK16" s="32">
        <v>83</v>
      </c>
      <c r="AL16" s="18">
        <f>IF(AK16="No Bid","",IF(AK16&lt;&gt;0,AK16+'Basic Price Adjustment'!$E38,""))</f>
        <v>82.16</v>
      </c>
    </row>
    <row r="17" spans="1:38" s="2" customFormat="1" ht="20.100000000000001" customHeight="1" x14ac:dyDescent="0.2">
      <c r="A17" s="36">
        <v>7</v>
      </c>
      <c r="B17" s="36" t="s">
        <v>11</v>
      </c>
      <c r="C17" s="115"/>
      <c r="D17" s="18" t="str">
        <f>IF(C17="No Bid","",IF(C17&lt;&gt;0,C17+'Basic Price Adjustment'!$E39,""))</f>
        <v/>
      </c>
      <c r="E17" s="115">
        <v>62.5</v>
      </c>
      <c r="F17" s="18">
        <f>IF(E17="No Bid","",IF(E17&lt;&gt;0,E17+'Basic Price Adjustment'!$E39,""))</f>
        <v>61.7</v>
      </c>
      <c r="G17" s="115">
        <v>72</v>
      </c>
      <c r="H17" s="18">
        <f>IF(G17="No Bid","",IF(G17&lt;&gt;0,G17+'Basic Price Adjustment'!$E39,""))</f>
        <v>71.2</v>
      </c>
      <c r="I17" s="115">
        <v>62.5</v>
      </c>
      <c r="J17" s="18">
        <f>IF(I17="No Bid","",IF(I17&lt;&gt;0,I17+'Basic Price Adjustment'!$E39,""))</f>
        <v>61.7</v>
      </c>
      <c r="K17" s="115">
        <v>68.45</v>
      </c>
      <c r="L17" s="18">
        <f>IF(K17="No Bid","",IF(K17&lt;&gt;0,K17+'Basic Price Adjustment'!$E39,""))</f>
        <v>67.650000000000006</v>
      </c>
      <c r="M17" s="115">
        <v>73.2</v>
      </c>
      <c r="N17" s="18">
        <f>IF(M17="No Bid","",IF(M17&lt;&gt;0,M17+'Basic Price Adjustment'!$E39,""))</f>
        <v>72.400000000000006</v>
      </c>
      <c r="O17" s="115">
        <v>73.33</v>
      </c>
      <c r="P17" s="18">
        <f>IF(O17="No Bid","",IF(O17&lt;&gt;0,O17+'Basic Price Adjustment'!$E39,""))</f>
        <v>72.53</v>
      </c>
      <c r="Q17" s="120">
        <v>86</v>
      </c>
      <c r="R17" s="18">
        <f>IF(Q17="No Bid","",IF(Q17&lt;&gt;0,Q17+'Basic Price Adjustment'!$E39,""))</f>
        <v>85.2</v>
      </c>
      <c r="S17" s="115">
        <v>73</v>
      </c>
      <c r="T17" s="18">
        <f>IF(S17="No Bid","",IF(S17&lt;&gt;0,S17+'Basic Price Adjustment'!$E39,""))</f>
        <v>72.2</v>
      </c>
      <c r="U17" s="115">
        <v>80</v>
      </c>
      <c r="V17" s="18">
        <f>IF(U17="No Bid","",IF(U17&lt;&gt;0,U17+'Basic Price Adjustment'!$E39,""))</f>
        <v>79.2</v>
      </c>
      <c r="W17" s="115"/>
      <c r="X17" s="18" t="str">
        <f>IF(W17="No Bid","",IF(W17&lt;&gt;0,W17+'Basic Price Adjustment'!$E39,""))</f>
        <v/>
      </c>
      <c r="Y17" s="115"/>
      <c r="Z17" s="18" t="str">
        <f>IF(Y17="No Bid","",IF(Y17&lt;&gt;0,Y17+'Basic Price Adjustment'!$E39,""))</f>
        <v/>
      </c>
      <c r="AA17" s="115">
        <v>80</v>
      </c>
      <c r="AB17" s="18">
        <f>IF(AA17="No Bid","",IF(AA17&lt;&gt;0,AA17+'Basic Price Adjustment'!$E39,""))</f>
        <v>79.2</v>
      </c>
      <c r="AC17" s="38">
        <v>73</v>
      </c>
      <c r="AD17" s="18">
        <f>IF(AC17="No Bid","",IF(AC17&lt;&gt;0,AC17+'Basic Price Adjustment'!$E39,""))</f>
        <v>72.2</v>
      </c>
      <c r="AE17" s="115">
        <v>66.849999999999994</v>
      </c>
      <c r="AF17" s="18">
        <f>IF(AE17="No Bid","",IF(AE17&lt;&gt;0,AE17+'Basic Price Adjustment'!$E39,""))</f>
        <v>66.05</v>
      </c>
      <c r="AG17" s="115">
        <v>75</v>
      </c>
      <c r="AH17" s="18">
        <f>IF(AG17="No Bid","",IF(AG17&lt;&gt;0,AG17+'Basic Price Adjustment'!$E39,""))</f>
        <v>74.2</v>
      </c>
      <c r="AI17" s="38">
        <v>82</v>
      </c>
      <c r="AJ17" s="18">
        <f>IF(AI17="No Bid","",IF(AI17&lt;&gt;0,AI17+'Basic Price Adjustment'!$E39,""))</f>
        <v>81.2</v>
      </c>
      <c r="AK17" s="38">
        <v>72</v>
      </c>
      <c r="AL17" s="18">
        <f>IF(AK17="No Bid","",IF(AK17&lt;&gt;0,AK17+'Basic Price Adjustment'!$E39,""))</f>
        <v>71.2</v>
      </c>
    </row>
    <row r="18" spans="1:38" s="40" customFormat="1" ht="20.100000000000001" customHeight="1" x14ac:dyDescent="0.2">
      <c r="A18" s="31">
        <v>8</v>
      </c>
      <c r="B18" s="31" t="s">
        <v>12</v>
      </c>
      <c r="C18" s="115">
        <v>76.180000000000007</v>
      </c>
      <c r="D18" s="18">
        <f>IF(C18="No Bid","",IF(C18&lt;&gt;0,C18+'Basic Price Adjustment'!$E40,""))</f>
        <v>75.23</v>
      </c>
      <c r="E18" s="115">
        <v>69.099999999999994</v>
      </c>
      <c r="F18" s="18">
        <f>IF(E18="No Bid","",IF(E18&lt;&gt;0,E18+'Basic Price Adjustment'!$E40,""))</f>
        <v>68.149999999999991</v>
      </c>
      <c r="G18" s="115">
        <v>74.900000000000006</v>
      </c>
      <c r="H18" s="18">
        <f>IF(G18="No Bid","",IF(G18&lt;&gt;0,G18+'Basic Price Adjustment'!$E40,""))</f>
        <v>73.95</v>
      </c>
      <c r="I18" s="115">
        <v>69.099999999999994</v>
      </c>
      <c r="J18" s="18">
        <f>IF(I18="No Bid","",IF(I18&lt;&gt;0,I18+'Basic Price Adjustment'!$E40,""))</f>
        <v>68.149999999999991</v>
      </c>
      <c r="K18" s="115">
        <v>77.23</v>
      </c>
      <c r="L18" s="18">
        <f>IF(K18="No Bid","",IF(K18&lt;&gt;0,K18+'Basic Price Adjustment'!$E40,""))</f>
        <v>76.28</v>
      </c>
      <c r="M18" s="115">
        <v>78.08</v>
      </c>
      <c r="N18" s="18">
        <f>IF(M18="No Bid","",IF(M18&lt;&gt;0,M18+'Basic Price Adjustment'!$E40,""))</f>
        <v>77.13</v>
      </c>
      <c r="O18" s="115">
        <v>78.08</v>
      </c>
      <c r="P18" s="18">
        <f>IF(O18="No Bid","",IF(O18&lt;&gt;0,O18+'Basic Price Adjustment'!$E40,""))</f>
        <v>77.13</v>
      </c>
      <c r="Q18" s="115">
        <v>90</v>
      </c>
      <c r="R18" s="18">
        <f>IF(Q18="No Bid","",IF(Q18&lt;&gt;0,Q18+'Basic Price Adjustment'!$E40,""))</f>
        <v>89.05</v>
      </c>
      <c r="S18" s="115">
        <v>77</v>
      </c>
      <c r="T18" s="18">
        <f>IF(S18="No Bid","",IF(S18&lt;&gt;0,S18+'Basic Price Adjustment'!$E40,""))</f>
        <v>76.05</v>
      </c>
      <c r="U18" s="115">
        <v>84</v>
      </c>
      <c r="V18" s="18">
        <f>IF(U18="No Bid","",IF(U18&lt;&gt;0,U18+'Basic Price Adjustment'!$E40,""))</f>
        <v>83.05</v>
      </c>
      <c r="W18" s="115">
        <v>86.95</v>
      </c>
      <c r="X18" s="18">
        <f>IF(W18="No Bid","",IF(W18&lt;&gt;0,W18+'Basic Price Adjustment'!$E40,""))</f>
        <v>86</v>
      </c>
      <c r="Y18" s="115">
        <v>86.95</v>
      </c>
      <c r="Z18" s="18">
        <f>IF(Y18="No Bid","",IF(Y18&lt;&gt;0,Y18+'Basic Price Adjustment'!$E40,""))</f>
        <v>86</v>
      </c>
      <c r="AA18" s="115">
        <v>84</v>
      </c>
      <c r="AB18" s="18">
        <f>IF(AA18="No Bid","",IF(AA18&lt;&gt;0,AA18+'Basic Price Adjustment'!$E40,""))</f>
        <v>83.05</v>
      </c>
      <c r="AC18" s="32">
        <v>77</v>
      </c>
      <c r="AD18" s="18">
        <f>IF(AC18="No Bid","",IF(AC18&lt;&gt;0,AC18+'Basic Price Adjustment'!$E40,""))</f>
        <v>76.05</v>
      </c>
      <c r="AE18" s="115">
        <v>69.8</v>
      </c>
      <c r="AF18" s="18">
        <f>IF(AE18="No Bid","",IF(AE18&lt;&gt;0,AE18+'Basic Price Adjustment'!$E40,""))</f>
        <v>68.849999999999994</v>
      </c>
      <c r="AG18" s="115">
        <v>80</v>
      </c>
      <c r="AH18" s="18">
        <f>IF(AG18="No Bid","",IF(AG18&lt;&gt;0,AG18+'Basic Price Adjustment'!$E40,""))</f>
        <v>79.05</v>
      </c>
      <c r="AI18" s="32">
        <v>84</v>
      </c>
      <c r="AJ18" s="18">
        <f>IF(AI18="No Bid","",IF(AI18&lt;&gt;0,AI18+'Basic Price Adjustment'!$E40,""))</f>
        <v>83.05</v>
      </c>
      <c r="AK18" s="32">
        <v>77</v>
      </c>
      <c r="AL18" s="18">
        <f>IF(AK18="No Bid","",IF(AK18&lt;&gt;0,AK18+'Basic Price Adjustment'!$E40,""))</f>
        <v>76.05</v>
      </c>
    </row>
    <row r="19" spans="1:38" s="2" customFormat="1" ht="20.100000000000001" customHeight="1" x14ac:dyDescent="0.2">
      <c r="A19" s="36">
        <v>9</v>
      </c>
      <c r="B19" s="36" t="s">
        <v>13</v>
      </c>
      <c r="C19" s="115"/>
      <c r="D19" s="18" t="str">
        <f>IF(C19="No Bid","",IF(C19&lt;&gt;0,C19+'Basic Price Adjustment'!$E41,""))</f>
        <v/>
      </c>
      <c r="E19" s="115">
        <v>75</v>
      </c>
      <c r="F19" s="18">
        <f>IF(E19="No Bid","",IF(E19&lt;&gt;0,E19+'Basic Price Adjustment'!$E41,""))</f>
        <v>74.06</v>
      </c>
      <c r="G19" s="115">
        <v>80.400000000000006</v>
      </c>
      <c r="H19" s="18">
        <f>IF(G19="No Bid","",IF(G19&lt;&gt;0,G19+'Basic Price Adjustment'!$E41,""))</f>
        <v>79.460000000000008</v>
      </c>
      <c r="I19" s="115">
        <v>75</v>
      </c>
      <c r="J19" s="18">
        <f>IF(I19="No Bid","",IF(I19&lt;&gt;0,I19+'Basic Price Adjustment'!$E41,""))</f>
        <v>74.06</v>
      </c>
      <c r="K19" s="115">
        <v>77.97</v>
      </c>
      <c r="L19" s="18">
        <f>IF(K19="No Bid","",IF(K19&lt;&gt;0,K19+'Basic Price Adjustment'!$E41,""))</f>
        <v>77.03</v>
      </c>
      <c r="M19" s="115">
        <v>82.92</v>
      </c>
      <c r="N19" s="18">
        <f>IF(M19="No Bid","",IF(M19&lt;&gt;0,M19+'Basic Price Adjustment'!$E41,""))</f>
        <v>81.98</v>
      </c>
      <c r="O19" s="115">
        <v>82.92</v>
      </c>
      <c r="P19" s="18">
        <f>IF(O19="No Bid","",IF(O19&lt;&gt;0,O19+'Basic Price Adjustment'!$E41,""))</f>
        <v>81.98</v>
      </c>
      <c r="Q19" s="120">
        <v>100</v>
      </c>
      <c r="R19" s="18">
        <f>IF(Q19="No Bid","",IF(Q19&lt;&gt;0,Q19+'Basic Price Adjustment'!$E41,""))</f>
        <v>99.06</v>
      </c>
      <c r="S19" s="115">
        <v>83</v>
      </c>
      <c r="T19" s="18">
        <f>IF(S19="No Bid","",IF(S19&lt;&gt;0,S19+'Basic Price Adjustment'!$E41,""))</f>
        <v>82.06</v>
      </c>
      <c r="U19" s="115">
        <v>89</v>
      </c>
      <c r="V19" s="18">
        <f>IF(U19="No Bid","",IF(U19&lt;&gt;0,U19+'Basic Price Adjustment'!$E41,""))</f>
        <v>88.06</v>
      </c>
      <c r="W19" s="115"/>
      <c r="X19" s="18" t="str">
        <f>IF(W19="No Bid","",IF(W19&lt;&gt;0,W19+'Basic Price Adjustment'!$E41,""))</f>
        <v/>
      </c>
      <c r="Y19" s="115"/>
      <c r="Z19" s="18" t="str">
        <f>IF(Y19="No Bid","",IF(Y19&lt;&gt;0,Y19+'Basic Price Adjustment'!$E41,""))</f>
        <v/>
      </c>
      <c r="AA19" s="115">
        <v>85</v>
      </c>
      <c r="AB19" s="18">
        <f>IF(AA19="No Bid","",IF(AA19&lt;&gt;0,AA19+'Basic Price Adjustment'!$E41,""))</f>
        <v>84.06</v>
      </c>
      <c r="AC19" s="38">
        <v>81</v>
      </c>
      <c r="AD19" s="18">
        <f>IF(AC19="No Bid","",IF(AC19&lt;&gt;0,AC19+'Basic Price Adjustment'!$E41,""))</f>
        <v>80.06</v>
      </c>
      <c r="AE19" s="115">
        <v>72.95</v>
      </c>
      <c r="AF19" s="18">
        <f>IF(AE19="No Bid","",IF(AE19&lt;&gt;0,AE19+'Basic Price Adjustment'!$E41,""))</f>
        <v>72.010000000000005</v>
      </c>
      <c r="AG19" s="115">
        <v>82</v>
      </c>
      <c r="AH19" s="18">
        <f>IF(AG19="No Bid","",IF(AG19&lt;&gt;0,AG19+'Basic Price Adjustment'!$E41,""))</f>
        <v>81.06</v>
      </c>
      <c r="AI19" s="38">
        <v>86</v>
      </c>
      <c r="AJ19" s="18">
        <f>IF(AI19="No Bid","",IF(AI19&lt;&gt;0,AI19+'Basic Price Adjustment'!$E41,""))</f>
        <v>85.06</v>
      </c>
      <c r="AK19" s="38">
        <v>79</v>
      </c>
      <c r="AL19" s="18">
        <f>IF(AK19="No Bid","",IF(AK19&lt;&gt;0,AK19+'Basic Price Adjustment'!$E41,""))</f>
        <v>78.06</v>
      </c>
    </row>
    <row r="20" spans="1:38" s="40" customFormat="1" ht="20.100000000000001" customHeight="1" x14ac:dyDescent="0.2">
      <c r="A20" s="31">
        <v>10</v>
      </c>
      <c r="B20" s="31" t="s">
        <v>14</v>
      </c>
      <c r="C20" s="115">
        <v>75.92</v>
      </c>
      <c r="D20" s="18">
        <f>IF(C20="No Bid","",IF(C20&lt;&gt;0,C20+'Basic Price Adjustment'!$E42,""))</f>
        <v>74.98</v>
      </c>
      <c r="E20" s="115">
        <v>69.099999999999994</v>
      </c>
      <c r="F20" s="18">
        <f>IF(E20="No Bid","",IF(E20&lt;&gt;0,E20+'Basic Price Adjustment'!$E42,""))</f>
        <v>68.16</v>
      </c>
      <c r="G20" s="115">
        <v>74.900000000000006</v>
      </c>
      <c r="H20" s="18">
        <f>IF(G20="No Bid","",IF(G20&lt;&gt;0,G20+'Basic Price Adjustment'!$E42,""))</f>
        <v>73.960000000000008</v>
      </c>
      <c r="I20" s="115">
        <v>69.099999999999994</v>
      </c>
      <c r="J20" s="18">
        <f>IF(I20="No Bid","",IF(I20&lt;&gt;0,I20+'Basic Price Adjustment'!$E42,""))</f>
        <v>68.16</v>
      </c>
      <c r="K20" s="115">
        <v>75.37</v>
      </c>
      <c r="L20" s="18">
        <f>IF(K20="No Bid","",IF(K20&lt;&gt;0,K20+'Basic Price Adjustment'!$E42,""))</f>
        <v>74.430000000000007</v>
      </c>
      <c r="M20" s="115">
        <v>78.08</v>
      </c>
      <c r="N20" s="18">
        <f>IF(M20="No Bid","",IF(M20&lt;&gt;0,M20+'Basic Price Adjustment'!$E42,""))</f>
        <v>77.14</v>
      </c>
      <c r="O20" s="115">
        <v>78.08</v>
      </c>
      <c r="P20" s="18">
        <f>IF(O20="No Bid","",IF(O20&lt;&gt;0,O20+'Basic Price Adjustment'!$E42,""))</f>
        <v>77.14</v>
      </c>
      <c r="Q20" s="115">
        <v>90</v>
      </c>
      <c r="R20" s="18">
        <f>IF(Q20="No Bid","",IF(Q20&lt;&gt;0,Q20+'Basic Price Adjustment'!$E42,""))</f>
        <v>89.06</v>
      </c>
      <c r="S20" s="115">
        <v>75</v>
      </c>
      <c r="T20" s="18">
        <f>IF(S20="No Bid","",IF(S20&lt;&gt;0,S20+'Basic Price Adjustment'!$E42,""))</f>
        <v>74.06</v>
      </c>
      <c r="U20" s="115">
        <v>84</v>
      </c>
      <c r="V20" s="18">
        <f>IF(U20="No Bid","",IF(U20&lt;&gt;0,U20+'Basic Price Adjustment'!$E42,""))</f>
        <v>83.06</v>
      </c>
      <c r="W20" s="115">
        <v>86.95</v>
      </c>
      <c r="X20" s="18">
        <f>IF(W20="No Bid","",IF(W20&lt;&gt;0,W20+'Basic Price Adjustment'!$E42,""))</f>
        <v>86.01</v>
      </c>
      <c r="Y20" s="115">
        <v>86.95</v>
      </c>
      <c r="Z20" s="18">
        <f>IF(Y20="No Bid","",IF(Y20&lt;&gt;0,Y20+'Basic Price Adjustment'!$E42,""))</f>
        <v>86.01</v>
      </c>
      <c r="AA20" s="115">
        <v>81</v>
      </c>
      <c r="AB20" s="18">
        <f>IF(AA20="No Bid","",IF(AA20&lt;&gt;0,AA20+'Basic Price Adjustment'!$E42,""))</f>
        <v>80.06</v>
      </c>
      <c r="AC20" s="32">
        <v>75.25</v>
      </c>
      <c r="AD20" s="18">
        <f>IF(AC20="No Bid","",IF(AC20&lt;&gt;0,AC20+'Basic Price Adjustment'!$E42,""))</f>
        <v>74.31</v>
      </c>
      <c r="AE20" s="115">
        <v>69.8</v>
      </c>
      <c r="AF20" s="18">
        <f>IF(AE20="No Bid","",IF(AE20&lt;&gt;0,AE20+'Basic Price Adjustment'!$E42,""))</f>
        <v>68.86</v>
      </c>
      <c r="AG20" s="115">
        <v>80</v>
      </c>
      <c r="AH20" s="18">
        <f>IF(AG20="No Bid","",IF(AG20&lt;&gt;0,AG20+'Basic Price Adjustment'!$E42,""))</f>
        <v>79.06</v>
      </c>
      <c r="AI20" s="32">
        <v>84</v>
      </c>
      <c r="AJ20" s="18">
        <f>IF(AI20="No Bid","",IF(AI20&lt;&gt;0,AI20+'Basic Price Adjustment'!$E42,""))</f>
        <v>83.06</v>
      </c>
      <c r="AK20" s="32">
        <v>77</v>
      </c>
      <c r="AL20" s="18">
        <f>IF(AK20="No Bid","",IF(AK20&lt;&gt;0,AK20+'Basic Price Adjustment'!$E42,""))</f>
        <v>76.06</v>
      </c>
    </row>
    <row r="21" spans="1:38" s="2" customFormat="1" ht="20.100000000000001" customHeight="1" x14ac:dyDescent="0.2">
      <c r="A21" s="36">
        <v>11</v>
      </c>
      <c r="B21" s="36" t="s">
        <v>15</v>
      </c>
      <c r="C21" s="115">
        <v>84.55</v>
      </c>
      <c r="D21" s="18">
        <f>IF(C21="No Bid","",IF(C21&lt;&gt;0,C21+'Basic Price Adjustment'!$E43,""))</f>
        <v>83.61999999999999</v>
      </c>
      <c r="E21" s="115">
        <v>73.5</v>
      </c>
      <c r="F21" s="18">
        <f>IF(E21="No Bid","",IF(E21&lt;&gt;0,E21+'Basic Price Adjustment'!$E43,""))</f>
        <v>72.569999999999993</v>
      </c>
      <c r="G21" s="115">
        <v>78.2</v>
      </c>
      <c r="H21" s="18">
        <f>IF(G21="No Bid","",IF(G21&lt;&gt;0,G21+'Basic Price Adjustment'!$E43,""))</f>
        <v>77.27</v>
      </c>
      <c r="I21" s="115">
        <v>73.5</v>
      </c>
      <c r="J21" s="18">
        <f>IF(I21="No Bid","",IF(I21&lt;&gt;0,I21+'Basic Price Adjustment'!$E43,""))</f>
        <v>72.569999999999993</v>
      </c>
      <c r="K21" s="115">
        <v>77.97</v>
      </c>
      <c r="L21" s="18">
        <f>IF(K21="No Bid","",IF(K21&lt;&gt;0,K21+'Basic Price Adjustment'!$E43,""))</f>
        <v>77.039999999999992</v>
      </c>
      <c r="M21" s="115">
        <v>83.06</v>
      </c>
      <c r="N21" s="18">
        <f>IF(M21="No Bid","",IF(M21&lt;&gt;0,M21+'Basic Price Adjustment'!$E43,""))</f>
        <v>82.13</v>
      </c>
      <c r="O21" s="115">
        <v>83.06</v>
      </c>
      <c r="P21" s="18">
        <f>IF(O21="No Bid","",IF(O21&lt;&gt;0,O21+'Basic Price Adjustment'!$E43,""))</f>
        <v>82.13</v>
      </c>
      <c r="Q21" s="120">
        <v>95</v>
      </c>
      <c r="R21" s="18">
        <f>IF(Q21="No Bid","",IF(Q21&lt;&gt;0,Q21+'Basic Price Adjustment'!$E43,""))</f>
        <v>94.07</v>
      </c>
      <c r="S21" s="115">
        <v>82</v>
      </c>
      <c r="T21" s="18">
        <f>IF(S21="No Bid","",IF(S21&lt;&gt;0,S21+'Basic Price Adjustment'!$E43,""))</f>
        <v>81.069999999999993</v>
      </c>
      <c r="U21" s="115">
        <v>89</v>
      </c>
      <c r="V21" s="18">
        <f>IF(U21="No Bid","",IF(U21&lt;&gt;0,U21+'Basic Price Adjustment'!$E43,""))</f>
        <v>88.07</v>
      </c>
      <c r="W21" s="115">
        <v>93.45</v>
      </c>
      <c r="X21" s="18">
        <f>IF(W21="No Bid","",IF(W21&lt;&gt;0,W21+'Basic Price Adjustment'!$E43,""))</f>
        <v>92.52</v>
      </c>
      <c r="Y21" s="115">
        <v>93.45</v>
      </c>
      <c r="Z21" s="18">
        <f>IF(Y21="No Bid","",IF(Y21&lt;&gt;0,Y21+'Basic Price Adjustment'!$E43,""))</f>
        <v>92.52</v>
      </c>
      <c r="AA21" s="115">
        <v>91</v>
      </c>
      <c r="AB21" s="18">
        <f>IF(AA21="No Bid","",IF(AA21&lt;&gt;0,AA21+'Basic Price Adjustment'!$E43,""))</f>
        <v>90.07</v>
      </c>
      <c r="AC21" s="38">
        <v>92.5</v>
      </c>
      <c r="AD21" s="18">
        <f>IF(AC21="No Bid","",IF(AC21&lt;&gt;0,AC21+'Basic Price Adjustment'!$E43,""))</f>
        <v>91.57</v>
      </c>
      <c r="AE21" s="115">
        <v>70.8</v>
      </c>
      <c r="AF21" s="18">
        <f>IF(AE21="No Bid","",IF(AE21&lt;&gt;0,AE21+'Basic Price Adjustment'!$E43,""))</f>
        <v>69.86999999999999</v>
      </c>
      <c r="AG21" s="115">
        <v>90</v>
      </c>
      <c r="AH21" s="18">
        <f>IF(AG21="No Bid","",IF(AG21&lt;&gt;0,AG21+'Basic Price Adjustment'!$E43,""))</f>
        <v>89.07</v>
      </c>
      <c r="AI21" s="38">
        <v>102.5</v>
      </c>
      <c r="AJ21" s="18">
        <f>IF(AI21="No Bid","",IF(AI21&lt;&gt;0,AI21+'Basic Price Adjustment'!$E43,""))</f>
        <v>101.57</v>
      </c>
      <c r="AK21" s="38">
        <v>95.5</v>
      </c>
      <c r="AL21" s="18">
        <f>IF(AK21="No Bid","",IF(AK21&lt;&gt;0,AK21+'Basic Price Adjustment'!$E43,""))</f>
        <v>94.57</v>
      </c>
    </row>
    <row r="22" spans="1:38" s="40" customFormat="1" ht="20.100000000000001" customHeight="1" x14ac:dyDescent="0.2">
      <c r="A22" s="31">
        <v>12</v>
      </c>
      <c r="B22" s="31" t="s">
        <v>16</v>
      </c>
      <c r="C22" s="115"/>
      <c r="D22" s="18" t="str">
        <f>IF(C22="No Bid","",IF(C22&lt;&gt;0,C22+'Basic Price Adjustment'!$E44,""))</f>
        <v/>
      </c>
      <c r="E22" s="115">
        <v>90</v>
      </c>
      <c r="F22" s="18">
        <f>IF(E22="No Bid","",IF(E22&lt;&gt;0,E22+'Basic Price Adjustment'!$E44,""))</f>
        <v>88.91</v>
      </c>
      <c r="G22" s="115">
        <v>93.5</v>
      </c>
      <c r="H22" s="18">
        <f>IF(G22="No Bid","",IF(G22&lt;&gt;0,G22+'Basic Price Adjustment'!$E44,""))</f>
        <v>92.41</v>
      </c>
      <c r="I22" s="115">
        <v>90</v>
      </c>
      <c r="J22" s="18">
        <f>IF(I22="No Bid","",IF(I22&lt;&gt;0,I22+'Basic Price Adjustment'!$E44,""))</f>
        <v>88.91</v>
      </c>
      <c r="K22" s="115">
        <v>86</v>
      </c>
      <c r="L22" s="18">
        <f>IF(K22="No Bid","",IF(K22&lt;&gt;0,K22+'Basic Price Adjustment'!$E44,""))</f>
        <v>84.91</v>
      </c>
      <c r="M22" s="115">
        <v>97.95</v>
      </c>
      <c r="N22" s="18">
        <f>IF(M22="No Bid","",IF(M22&lt;&gt;0,M22+'Basic Price Adjustment'!$E44,""))</f>
        <v>96.86</v>
      </c>
      <c r="O22" s="115">
        <v>104.95</v>
      </c>
      <c r="P22" s="18">
        <f>IF(O22="No Bid","",IF(O22&lt;&gt;0,O22+'Basic Price Adjustment'!$E44,""))</f>
        <v>103.86</v>
      </c>
      <c r="Q22" s="115"/>
      <c r="R22" s="18" t="str">
        <f>IF(Q22="No Bid","",IF(Q22&lt;&gt;0,Q22+'Basic Price Adjustment'!$E44,""))</f>
        <v/>
      </c>
      <c r="S22" s="115"/>
      <c r="T22" s="18" t="str">
        <f>IF(S22="No Bid","",IF(S22&lt;&gt;0,S22+'Basic Price Adjustment'!$E44,""))</f>
        <v/>
      </c>
      <c r="U22" s="115"/>
      <c r="V22" s="18" t="str">
        <f>IF(U22="No Bid","",IF(U22&lt;&gt;0,U22+'Basic Price Adjustment'!$E44,""))</f>
        <v/>
      </c>
      <c r="W22" s="115"/>
      <c r="X22" s="18" t="str">
        <f>IF(W22="No Bid","",IF(W22&lt;&gt;0,W22+'Basic Price Adjustment'!$E44,""))</f>
        <v/>
      </c>
      <c r="Y22" s="115"/>
      <c r="Z22" s="18" t="str">
        <f>IF(Y22="No Bid","",IF(Y22&lt;&gt;0,Y22+'Basic Price Adjustment'!$E44,""))</f>
        <v/>
      </c>
      <c r="AA22" s="115">
        <v>98</v>
      </c>
      <c r="AB22" s="18">
        <f>IF(AA22="No Bid","",IF(AA22&lt;&gt;0,AA22+'Basic Price Adjustment'!$E44,""))</f>
        <v>96.91</v>
      </c>
      <c r="AC22" s="32">
        <v>95</v>
      </c>
      <c r="AD22" s="18">
        <f>IF(AC22="No Bid","",IF(AC22&lt;&gt;0,AC22+'Basic Price Adjustment'!$E44,""))</f>
        <v>93.91</v>
      </c>
      <c r="AE22" s="115">
        <v>102.5</v>
      </c>
      <c r="AF22" s="18">
        <f>IF(AE22="No Bid","",IF(AE22&lt;&gt;0,AE22+'Basic Price Adjustment'!$E44,""))</f>
        <v>101.41</v>
      </c>
      <c r="AG22" s="115">
        <v>100</v>
      </c>
      <c r="AH22" s="18">
        <f>IF(AG22="No Bid","",IF(AG22&lt;&gt;0,AG22+'Basic Price Adjustment'!$E44,""))</f>
        <v>98.91</v>
      </c>
      <c r="AI22" s="32">
        <v>117.75</v>
      </c>
      <c r="AJ22" s="18">
        <f>IF(AI22="No Bid","",IF(AI22&lt;&gt;0,AI22+'Basic Price Adjustment'!$E44,""))</f>
        <v>116.66</v>
      </c>
      <c r="AK22" s="32">
        <v>100.5</v>
      </c>
      <c r="AL22" s="18">
        <f>IF(AK22="No Bid","",IF(AK22&lt;&gt;0,AK22+'Basic Price Adjustment'!$E44,""))</f>
        <v>99.41</v>
      </c>
    </row>
    <row r="23" spans="1:38" s="2" customFormat="1" ht="20.100000000000001" customHeight="1" x14ac:dyDescent="0.2">
      <c r="A23" s="36">
        <v>13</v>
      </c>
      <c r="B23" s="36" t="s">
        <v>17</v>
      </c>
      <c r="C23" s="115"/>
      <c r="D23" s="18" t="str">
        <f>IF(C23="No Bid","",IF(C23&lt;&gt;0,C23+'Basic Price Adjustment'!$E45,""))</f>
        <v/>
      </c>
      <c r="E23" s="115">
        <v>95</v>
      </c>
      <c r="F23" s="18">
        <f>IF(E23="No Bid","",IF(E23&lt;&gt;0,E23+'Basic Price Adjustment'!$E45,""))</f>
        <v>93.95</v>
      </c>
      <c r="G23" s="115">
        <v>96</v>
      </c>
      <c r="H23" s="18">
        <f>IF(G23="No Bid","",IF(G23&lt;&gt;0,G23+'Basic Price Adjustment'!$E45,""))</f>
        <v>94.95</v>
      </c>
      <c r="I23" s="115">
        <v>95</v>
      </c>
      <c r="J23" s="18">
        <f>IF(I23="No Bid","",IF(I23&lt;&gt;0,I23+'Basic Price Adjustment'!$E45,""))</f>
        <v>93.95</v>
      </c>
      <c r="K23" s="115">
        <v>87.6</v>
      </c>
      <c r="L23" s="18">
        <f>IF(K23="No Bid","",IF(K23&lt;&gt;0,K23+'Basic Price Adjustment'!$E45,""))</f>
        <v>86.55</v>
      </c>
      <c r="M23" s="115">
        <v>100.45</v>
      </c>
      <c r="N23" s="18">
        <f>IF(M23="No Bid","",IF(M23&lt;&gt;0,M23+'Basic Price Adjustment'!$E45,""))</f>
        <v>99.4</v>
      </c>
      <c r="O23" s="115">
        <v>107.59</v>
      </c>
      <c r="P23" s="18">
        <f>IF(O23="No Bid","",IF(O23&lt;&gt;0,O23+'Basic Price Adjustment'!$E45,""))</f>
        <v>106.54</v>
      </c>
      <c r="Q23" s="120"/>
      <c r="R23" s="18" t="str">
        <f>IF(Q23="No Bid","",IF(Q23&lt;&gt;0,Q23+'Basic Price Adjustment'!$E45,""))</f>
        <v/>
      </c>
      <c r="S23" s="115"/>
      <c r="T23" s="18" t="str">
        <f>IF(S23="No Bid","",IF(S23&lt;&gt;0,S23+'Basic Price Adjustment'!$E45,""))</f>
        <v/>
      </c>
      <c r="U23" s="115"/>
      <c r="V23" s="18" t="str">
        <f>IF(U23="No Bid","",IF(U23&lt;&gt;0,U23+'Basic Price Adjustment'!$E45,""))</f>
        <v/>
      </c>
      <c r="W23" s="115"/>
      <c r="X23" s="18" t="str">
        <f>IF(W23="No Bid","",IF(W23&lt;&gt;0,W23+'Basic Price Adjustment'!$E45,""))</f>
        <v/>
      </c>
      <c r="Y23" s="115"/>
      <c r="Z23" s="18" t="str">
        <f>IF(Y23="No Bid","",IF(Y23&lt;&gt;0,Y23+'Basic Price Adjustment'!$E45,""))</f>
        <v/>
      </c>
      <c r="AA23" s="115"/>
      <c r="AB23" s="18" t="str">
        <f>IF(AA23="No Bid","",IF(AA23&lt;&gt;0,AA23+'Basic Price Adjustment'!$E45,""))</f>
        <v/>
      </c>
      <c r="AC23" s="38">
        <v>97</v>
      </c>
      <c r="AD23" s="18">
        <f>IF(AC23="No Bid","",IF(AC23&lt;&gt;0,AC23+'Basic Price Adjustment'!$E45,""))</f>
        <v>95.95</v>
      </c>
      <c r="AE23" s="115">
        <v>106</v>
      </c>
      <c r="AF23" s="18">
        <f>IF(AE23="No Bid","",IF(AE23&lt;&gt;0,AE23+'Basic Price Adjustment'!$E45,""))</f>
        <v>104.95</v>
      </c>
      <c r="AG23" s="115">
        <v>110</v>
      </c>
      <c r="AH23" s="18">
        <f>IF(AG23="No Bid","",IF(AG23&lt;&gt;0,AG23+'Basic Price Adjustment'!$E45,""))</f>
        <v>108.95</v>
      </c>
      <c r="AI23" s="38">
        <v>130</v>
      </c>
      <c r="AJ23" s="18">
        <f>IF(AI23="No Bid","",IF(AI23&lt;&gt;0,AI23+'Basic Price Adjustment'!$E45,""))</f>
        <v>128.94999999999999</v>
      </c>
      <c r="AK23" s="38">
        <v>122</v>
      </c>
      <c r="AL23" s="18">
        <f>IF(AK23="No Bid","",IF(AK23&lt;&gt;0,AK23+'Basic Price Adjustment'!$E45,""))</f>
        <v>120.95</v>
      </c>
    </row>
    <row r="24" spans="1:38" s="40" customFormat="1" ht="20.100000000000001" customHeight="1" x14ac:dyDescent="0.2">
      <c r="A24" s="31">
        <v>14</v>
      </c>
      <c r="B24" s="31" t="s">
        <v>18</v>
      </c>
      <c r="C24" s="115"/>
      <c r="D24" s="18" t="str">
        <f>IF(C24="No Bid","",IF(C24&lt;&gt;0,C24+'Basic Price Adjustment'!$E46,""))</f>
        <v/>
      </c>
      <c r="E24" s="115">
        <v>81.5</v>
      </c>
      <c r="F24" s="18">
        <f>IF(E24="No Bid","",IF(E24&lt;&gt;0,E24+'Basic Price Adjustment'!$E46,""))</f>
        <v>80.44</v>
      </c>
      <c r="G24" s="115">
        <v>97</v>
      </c>
      <c r="H24" s="18">
        <f>IF(G24="No Bid","",IF(G24&lt;&gt;0,G24+'Basic Price Adjustment'!$E46,""))</f>
        <v>95.94</v>
      </c>
      <c r="I24" s="115">
        <v>81.5</v>
      </c>
      <c r="J24" s="18">
        <f>IF(I24="No Bid","",IF(I24&lt;&gt;0,I24+'Basic Price Adjustment'!$E46,""))</f>
        <v>80.44</v>
      </c>
      <c r="K24" s="115">
        <v>87.63</v>
      </c>
      <c r="L24" s="18">
        <f>IF(K24="No Bid","",IF(K24&lt;&gt;0,K24+'Basic Price Adjustment'!$E46,""))</f>
        <v>86.57</v>
      </c>
      <c r="M24" s="115">
        <v>94.46</v>
      </c>
      <c r="N24" s="18">
        <f>IF(M24="No Bid","",IF(M24&lt;&gt;0,M24+'Basic Price Adjustment'!$E46,""))</f>
        <v>93.399999999999991</v>
      </c>
      <c r="O24" s="115">
        <v>103.17</v>
      </c>
      <c r="P24" s="18">
        <f>IF(O24="No Bid","",IF(O24&lt;&gt;0,O24+'Basic Price Adjustment'!$E46,""))</f>
        <v>102.11</v>
      </c>
      <c r="Q24" s="115">
        <v>98</v>
      </c>
      <c r="R24" s="18">
        <f>IF(Q24="No Bid","",IF(Q24&lt;&gt;0,Q24+'Basic Price Adjustment'!$E46,""))</f>
        <v>96.94</v>
      </c>
      <c r="S24" s="115">
        <v>95</v>
      </c>
      <c r="T24" s="18">
        <f>IF(S24="No Bid","",IF(S24&lt;&gt;0,S24+'Basic Price Adjustment'!$E46,""))</f>
        <v>93.94</v>
      </c>
      <c r="U24" s="115">
        <v>102</v>
      </c>
      <c r="V24" s="18">
        <f>IF(U24="No Bid","",IF(U24&lt;&gt;0,U24+'Basic Price Adjustment'!$E46,""))</f>
        <v>100.94</v>
      </c>
      <c r="W24" s="115">
        <v>103.95</v>
      </c>
      <c r="X24" s="18">
        <f>IF(W24="No Bid","",IF(W24&lt;&gt;0,W24+'Basic Price Adjustment'!$E46,""))</f>
        <v>102.89</v>
      </c>
      <c r="Y24" s="115">
        <v>103.95</v>
      </c>
      <c r="Z24" s="18">
        <f>IF(Y24="No Bid","",IF(Y24&lt;&gt;0,Y24+'Basic Price Adjustment'!$E46,""))</f>
        <v>102.89</v>
      </c>
      <c r="AA24" s="115">
        <v>100</v>
      </c>
      <c r="AB24" s="18">
        <f>IF(AA24="No Bid","",IF(AA24&lt;&gt;0,AA24+'Basic Price Adjustment'!$E46,""))</f>
        <v>98.94</v>
      </c>
      <c r="AC24" s="32">
        <v>87</v>
      </c>
      <c r="AD24" s="18">
        <f>IF(AC24="No Bid","",IF(AC24&lt;&gt;0,AC24+'Basic Price Adjustment'!$E46,""))</f>
        <v>85.94</v>
      </c>
      <c r="AE24" s="115">
        <v>79.75</v>
      </c>
      <c r="AF24" s="18">
        <f>IF(AE24="No Bid","",IF(AE24&lt;&gt;0,AE24+'Basic Price Adjustment'!$E46,""))</f>
        <v>78.69</v>
      </c>
      <c r="AG24" s="115">
        <v>100</v>
      </c>
      <c r="AH24" s="18">
        <f>IF(AG24="No Bid","",IF(AG24&lt;&gt;0,AG24+'Basic Price Adjustment'!$E46,""))</f>
        <v>98.94</v>
      </c>
      <c r="AI24" s="32">
        <v>114.75</v>
      </c>
      <c r="AJ24" s="18">
        <f>IF(AI24="No Bid","",IF(AI24&lt;&gt;0,AI24+'Basic Price Adjustment'!$E46,""))</f>
        <v>113.69</v>
      </c>
      <c r="AK24" s="32">
        <v>98.5</v>
      </c>
      <c r="AL24" s="18">
        <f>IF(AK24="No Bid","",IF(AK24&lt;&gt;0,AK24+'Basic Price Adjustment'!$E46,""))</f>
        <v>97.44</v>
      </c>
    </row>
    <row r="25" spans="1:38" s="2" customFormat="1" ht="20.100000000000001" customHeight="1" x14ac:dyDescent="0.2">
      <c r="A25" s="36">
        <v>15</v>
      </c>
      <c r="B25" s="36" t="s">
        <v>19</v>
      </c>
      <c r="C25" s="115"/>
      <c r="D25" s="18" t="str">
        <f>IF(C25="No Bid","",IF(C25&lt;&gt;0,C25+'Basic Price Adjustment'!$E47,""))</f>
        <v/>
      </c>
      <c r="E25" s="115">
        <v>89</v>
      </c>
      <c r="F25" s="18">
        <f>IF(E25="No Bid","",IF(E25&lt;&gt;0,E25+'Basic Price Adjustment'!$E47,""))</f>
        <v>87.92</v>
      </c>
      <c r="G25" s="115">
        <v>107</v>
      </c>
      <c r="H25" s="18">
        <f>IF(G25="No Bid","",IF(G25&lt;&gt;0,G25+'Basic Price Adjustment'!$E47,""))</f>
        <v>105.92</v>
      </c>
      <c r="I25" s="115">
        <v>89</v>
      </c>
      <c r="J25" s="18">
        <f>IF(I25="No Bid","",IF(I25&lt;&gt;0,I25+'Basic Price Adjustment'!$E47,""))</f>
        <v>87.92</v>
      </c>
      <c r="K25" s="115">
        <v>91.28</v>
      </c>
      <c r="L25" s="18">
        <f>IF(K25="No Bid","",IF(K25&lt;&gt;0,K25+'Basic Price Adjustment'!$E47,""))</f>
        <v>90.2</v>
      </c>
      <c r="M25" s="115">
        <v>97.68</v>
      </c>
      <c r="N25" s="18">
        <f>IF(M25="No Bid","",IF(M25&lt;&gt;0,M25+'Basic Price Adjustment'!$E47,""))</f>
        <v>96.600000000000009</v>
      </c>
      <c r="O25" s="115">
        <v>104.2</v>
      </c>
      <c r="P25" s="18">
        <f>IF(O25="No Bid","",IF(O25&lt;&gt;0,O25+'Basic Price Adjustment'!$E47,""))</f>
        <v>103.12</v>
      </c>
      <c r="Q25" s="120"/>
      <c r="R25" s="18" t="str">
        <f>IF(Q25="No Bid","",IF(Q25&lt;&gt;0,Q25+'Basic Price Adjustment'!$E47,""))</f>
        <v/>
      </c>
      <c r="S25" s="115"/>
      <c r="T25" s="18" t="str">
        <f>IF(S25="No Bid","",IF(S25&lt;&gt;0,S25+'Basic Price Adjustment'!$E47,""))</f>
        <v/>
      </c>
      <c r="U25" s="115"/>
      <c r="V25" s="18" t="str">
        <f>IF(U25="No Bid","",IF(U25&lt;&gt;0,U25+'Basic Price Adjustment'!$E47,""))</f>
        <v/>
      </c>
      <c r="W25" s="115"/>
      <c r="X25" s="18" t="str">
        <f>IF(W25="No Bid","",IF(W25&lt;&gt;0,W25+'Basic Price Adjustment'!$E47,""))</f>
        <v/>
      </c>
      <c r="Y25" s="115"/>
      <c r="Z25" s="18" t="str">
        <f>IF(Y25="No Bid","",IF(Y25&lt;&gt;0,Y25+'Basic Price Adjustment'!$E47,""))</f>
        <v/>
      </c>
      <c r="AA25" s="115">
        <v>101</v>
      </c>
      <c r="AB25" s="18">
        <f>IF(AA25="No Bid","",IF(AA25&lt;&gt;0,AA25+'Basic Price Adjustment'!$E47,""))</f>
        <v>99.92</v>
      </c>
      <c r="AC25" s="38">
        <v>98</v>
      </c>
      <c r="AD25" s="18">
        <f>IF(AC25="No Bid","",IF(AC25&lt;&gt;0,AC25+'Basic Price Adjustment'!$E47,""))</f>
        <v>96.92</v>
      </c>
      <c r="AE25" s="115">
        <v>82.35</v>
      </c>
      <c r="AF25" s="18">
        <f>IF(AE25="No Bid","",IF(AE25&lt;&gt;0,AE25+'Basic Price Adjustment'!$E47,""))</f>
        <v>81.27</v>
      </c>
      <c r="AG25" s="115">
        <v>110</v>
      </c>
      <c r="AH25" s="18">
        <f>IF(AG25="No Bid","",IF(AG25&lt;&gt;0,AG25+'Basic Price Adjustment'!$E47,""))</f>
        <v>108.92</v>
      </c>
      <c r="AI25" s="38">
        <v>126.5</v>
      </c>
      <c r="AJ25" s="18">
        <f>IF(AI25="No Bid","",IF(AI25&lt;&gt;0,AI25+'Basic Price Adjustment'!$E47,""))</f>
        <v>125.42</v>
      </c>
      <c r="AK25" s="38">
        <v>121</v>
      </c>
      <c r="AL25" s="18">
        <f>IF(AK25="No Bid","",IF(AK25&lt;&gt;0,AK25+'Basic Price Adjustment'!$E47,""))</f>
        <v>119.92</v>
      </c>
    </row>
    <row r="26" spans="1:38" s="41" customFormat="1" ht="20.100000000000001" customHeight="1" x14ac:dyDescent="0.2">
      <c r="A26" s="31">
        <v>16</v>
      </c>
      <c r="B26" s="31" t="s">
        <v>158</v>
      </c>
      <c r="C26" s="115"/>
      <c r="D26" s="18" t="str">
        <f>IF(C26="No Bid","",IF(C26&lt;&gt;0,C26+'Basic Price Adjustment'!$E48,""))</f>
        <v/>
      </c>
      <c r="E26" s="115">
        <v>72.8</v>
      </c>
      <c r="F26" s="18">
        <f>IF(E26="No Bid","",IF(E26&lt;&gt;0,E26+'Basic Price Adjustment'!$E48,""))</f>
        <v>71.91</v>
      </c>
      <c r="G26" s="115">
        <v>82.3</v>
      </c>
      <c r="H26" s="18">
        <f>IF(G26="No Bid","",IF(G26&lt;&gt;0,G26+'Basic Price Adjustment'!$E48,""))</f>
        <v>81.41</v>
      </c>
      <c r="I26" s="115">
        <v>72.8</v>
      </c>
      <c r="J26" s="18">
        <f>IF(I26="No Bid","",IF(I26&lt;&gt;0,I26+'Basic Price Adjustment'!$E48,""))</f>
        <v>71.91</v>
      </c>
      <c r="K26" s="115">
        <v>77.510000000000005</v>
      </c>
      <c r="L26" s="18">
        <f>IF(K26="No Bid","",IF(K26&lt;&gt;0,K26+'Basic Price Adjustment'!$E48,""))</f>
        <v>76.62</v>
      </c>
      <c r="M26" s="115">
        <v>83.71</v>
      </c>
      <c r="N26" s="18">
        <f>IF(M26="No Bid","",IF(M26&lt;&gt;0,M26+'Basic Price Adjustment'!$E48,""))</f>
        <v>82.82</v>
      </c>
      <c r="O26" s="115">
        <v>87.08</v>
      </c>
      <c r="P26" s="18">
        <f>IF(O26="No Bid","",IF(O26&lt;&gt;0,O26+'Basic Price Adjustment'!$E48,""))</f>
        <v>86.19</v>
      </c>
      <c r="Q26" s="115">
        <v>92</v>
      </c>
      <c r="R26" s="18">
        <f>IF(Q26="No Bid","",IF(Q26&lt;&gt;0,Q26+'Basic Price Adjustment'!$E48,""))</f>
        <v>91.11</v>
      </c>
      <c r="S26" s="115">
        <v>78</v>
      </c>
      <c r="T26" s="18">
        <f>IF(S26="No Bid","",IF(S26&lt;&gt;0,S26+'Basic Price Adjustment'!$E48,""))</f>
        <v>77.11</v>
      </c>
      <c r="U26" s="115">
        <v>81</v>
      </c>
      <c r="V26" s="18">
        <f>IF(U26="No Bid","",IF(U26&lt;&gt;0,U26+'Basic Price Adjustment'!$E48,""))</f>
        <v>80.11</v>
      </c>
      <c r="W26" s="115"/>
      <c r="X26" s="18" t="str">
        <f>IF(W26="No Bid","",IF(W26&lt;&gt;0,W26+'Basic Price Adjustment'!$E48,""))</f>
        <v/>
      </c>
      <c r="Y26" s="115"/>
      <c r="Z26" s="18" t="str">
        <f>IF(Y26="No Bid","",IF(Y26&lt;&gt;0,Y26+'Basic Price Adjustment'!$E48,""))</f>
        <v/>
      </c>
      <c r="AA26" s="115">
        <v>81</v>
      </c>
      <c r="AB26" s="18">
        <f>IF(AA26="No Bid","",IF(AA26&lt;&gt;0,AA26+'Basic Price Adjustment'!$E48,""))</f>
        <v>80.11</v>
      </c>
      <c r="AC26" s="32">
        <v>78</v>
      </c>
      <c r="AD26" s="18">
        <f>IF(AC26="No Bid","",IF(AC26&lt;&gt;0,AC26+'Basic Price Adjustment'!$E48,""))</f>
        <v>77.11</v>
      </c>
      <c r="AE26" s="115">
        <v>69.25</v>
      </c>
      <c r="AF26" s="18">
        <f>IF(AE26="No Bid","",IF(AE26&lt;&gt;0,AE26+'Basic Price Adjustment'!$E48,""))</f>
        <v>68.36</v>
      </c>
      <c r="AG26" s="115">
        <v>90</v>
      </c>
      <c r="AH26" s="18">
        <f>IF(AG26="No Bid","",IF(AG26&lt;&gt;0,AG26+'Basic Price Adjustment'!$E48,""))</f>
        <v>89.11</v>
      </c>
      <c r="AI26" s="32">
        <v>83.25</v>
      </c>
      <c r="AJ26" s="18">
        <f>IF(AI26="No Bid","",IF(AI26&lt;&gt;0,AI26+'Basic Price Adjustment'!$E48,""))</f>
        <v>82.36</v>
      </c>
      <c r="AK26" s="32">
        <v>76.25</v>
      </c>
      <c r="AL26" s="18">
        <f>IF(AK26="No Bid","",IF(AK26&lt;&gt;0,AK26+'Basic Price Adjustment'!$E48,""))</f>
        <v>75.36</v>
      </c>
    </row>
    <row r="27" spans="1:38" s="3" customFormat="1" ht="20.100000000000001" customHeight="1" x14ac:dyDescent="0.2">
      <c r="A27" s="36">
        <v>17</v>
      </c>
      <c r="B27" s="36" t="s">
        <v>159</v>
      </c>
      <c r="C27" s="115"/>
      <c r="D27" s="18" t="str">
        <f>IF(C27="No Bid","",IF(C27&lt;&gt;0,C27+'Basic Price Adjustment'!$E49,""))</f>
        <v/>
      </c>
      <c r="E27" s="115">
        <v>72.8</v>
      </c>
      <c r="F27" s="18">
        <f>IF(E27="No Bid","",IF(E27&lt;&gt;0,E27+'Basic Price Adjustment'!$E49,""))</f>
        <v>71.91</v>
      </c>
      <c r="G27" s="115">
        <v>82.3</v>
      </c>
      <c r="H27" s="18">
        <f>IF(G27="No Bid","",IF(G27&lt;&gt;0,G27+'Basic Price Adjustment'!$E49,""))</f>
        <v>81.41</v>
      </c>
      <c r="I27" s="115">
        <v>72.8</v>
      </c>
      <c r="J27" s="18">
        <f>IF(I27="No Bid","",IF(I27&lt;&gt;0,I27+'Basic Price Adjustment'!$E49,""))</f>
        <v>71.91</v>
      </c>
      <c r="K27" s="115">
        <v>80.84</v>
      </c>
      <c r="L27" s="18">
        <f>IF(K27="No Bid","",IF(K27&lt;&gt;0,K27+'Basic Price Adjustment'!$E49,""))</f>
        <v>79.95</v>
      </c>
      <c r="M27" s="115">
        <v>86.38</v>
      </c>
      <c r="N27" s="18">
        <f>IF(M27="No Bid","",IF(M27&lt;&gt;0,M27+'Basic Price Adjustment'!$E49,""))</f>
        <v>85.49</v>
      </c>
      <c r="O27" s="115">
        <v>89.67</v>
      </c>
      <c r="P27" s="18">
        <f>IF(O27="No Bid","",IF(O27&lt;&gt;0,O27+'Basic Price Adjustment'!$E49,""))</f>
        <v>88.78</v>
      </c>
      <c r="Q27" s="120">
        <v>100</v>
      </c>
      <c r="R27" s="18">
        <f>IF(Q27="No Bid","",IF(Q27&lt;&gt;0,Q27+'Basic Price Adjustment'!$E49,""))</f>
        <v>99.11</v>
      </c>
      <c r="S27" s="115">
        <v>87</v>
      </c>
      <c r="T27" s="18">
        <f>IF(S27="No Bid","",IF(S27&lt;&gt;0,S27+'Basic Price Adjustment'!$E49,""))</f>
        <v>86.11</v>
      </c>
      <c r="U27" s="115">
        <v>88</v>
      </c>
      <c r="V27" s="18">
        <f>IF(U27="No Bid","",IF(U27&lt;&gt;0,U27+'Basic Price Adjustment'!$E49,""))</f>
        <v>87.11</v>
      </c>
      <c r="W27" s="115"/>
      <c r="X27" s="18" t="str">
        <f>IF(W27="No Bid","",IF(W27&lt;&gt;0,W27+'Basic Price Adjustment'!$E49,""))</f>
        <v/>
      </c>
      <c r="Y27" s="115"/>
      <c r="Z27" s="18" t="str">
        <f>IF(Y27="No Bid","",IF(Y27&lt;&gt;0,Y27+'Basic Price Adjustment'!$E49,""))</f>
        <v/>
      </c>
      <c r="AA27" s="115">
        <v>90</v>
      </c>
      <c r="AB27" s="18">
        <f>IF(AA27="No Bid","",IF(AA27&lt;&gt;0,AA27+'Basic Price Adjustment'!$E49,""))</f>
        <v>89.11</v>
      </c>
      <c r="AC27" s="38">
        <v>83</v>
      </c>
      <c r="AD27" s="18">
        <f>IF(AC27="No Bid","",IF(AC27&lt;&gt;0,AC27+'Basic Price Adjustment'!$E49,""))</f>
        <v>82.11</v>
      </c>
      <c r="AE27" s="115">
        <v>70.900000000000006</v>
      </c>
      <c r="AF27" s="18">
        <f>IF(AE27="No Bid","",IF(AE27&lt;&gt;0,AE27+'Basic Price Adjustment'!$E49,""))</f>
        <v>70.010000000000005</v>
      </c>
      <c r="AG27" s="115">
        <v>95</v>
      </c>
      <c r="AH27" s="18">
        <f>IF(AG27="No Bid","",IF(AG27&lt;&gt;0,AG27+'Basic Price Adjustment'!$E49,""))</f>
        <v>94.11</v>
      </c>
      <c r="AI27" s="38">
        <v>104</v>
      </c>
      <c r="AJ27" s="18">
        <f>IF(AI27="No Bid","",IF(AI27&lt;&gt;0,AI27+'Basic Price Adjustment'!$E49,""))</f>
        <v>103.11</v>
      </c>
      <c r="AK27" s="38">
        <v>99</v>
      </c>
      <c r="AL27" s="18">
        <f>IF(AK27="No Bid","",IF(AK27&lt;&gt;0,AK27+'Basic Price Adjustment'!$E49,""))</f>
        <v>98.11</v>
      </c>
    </row>
    <row r="28" spans="1:38" s="40" customFormat="1" ht="20.100000000000001" customHeight="1" thickBot="1" x14ac:dyDescent="0.25">
      <c r="A28" s="35">
        <v>18</v>
      </c>
      <c r="B28" s="35" t="s">
        <v>50</v>
      </c>
      <c r="C28" s="115">
        <v>75.92</v>
      </c>
      <c r="D28" s="18">
        <f>IF(C28="No Bid","",IF(C28&lt;&gt;0,C28+'Basic Price Adjustment'!$E50,""))</f>
        <v>75.02</v>
      </c>
      <c r="E28" s="115">
        <v>60</v>
      </c>
      <c r="F28" s="18">
        <f>IF(E28="No Bid","",IF(E28&lt;&gt;0,E28+'Basic Price Adjustment'!$E50,""))</f>
        <v>59.1</v>
      </c>
      <c r="G28" s="115">
        <v>68</v>
      </c>
      <c r="H28" s="18">
        <f>IF(G28="No Bid","",IF(G28&lt;&gt;0,G28+'Basic Price Adjustment'!$E50,""))</f>
        <v>67.099999999999994</v>
      </c>
      <c r="I28" s="115">
        <v>60</v>
      </c>
      <c r="J28" s="18">
        <f>IF(I28="No Bid","",IF(I28&lt;&gt;0,I28+'Basic Price Adjustment'!$E50,""))</f>
        <v>59.1</v>
      </c>
      <c r="K28" s="115">
        <v>77.08</v>
      </c>
      <c r="L28" s="18">
        <f>IF(K28="No Bid","",IF(K28&lt;&gt;0,K28+'Basic Price Adjustment'!$E50,""))</f>
        <v>76.179999999999993</v>
      </c>
      <c r="M28" s="115">
        <v>77.739999999999995</v>
      </c>
      <c r="N28" s="18">
        <f>IF(M28="No Bid","",IF(M28&lt;&gt;0,M28+'Basic Price Adjustment'!$E50,""))</f>
        <v>76.839999999999989</v>
      </c>
      <c r="O28" s="115">
        <v>79.64</v>
      </c>
      <c r="P28" s="18">
        <f>IF(O28="No Bid","",IF(O28&lt;&gt;0,O28+'Basic Price Adjustment'!$E50,""))</f>
        <v>78.739999999999995</v>
      </c>
      <c r="Q28" s="115">
        <v>90</v>
      </c>
      <c r="R28" s="18">
        <f>IF(Q28="No Bid","",IF(Q28&lt;&gt;0,Q28+'Basic Price Adjustment'!$E50,""))</f>
        <v>89.1</v>
      </c>
      <c r="S28" s="115">
        <v>78</v>
      </c>
      <c r="T28" s="18">
        <f>IF(S28="No Bid","",IF(S28&lt;&gt;0,S28+'Basic Price Adjustment'!$E50,""))</f>
        <v>77.099999999999994</v>
      </c>
      <c r="U28" s="115">
        <v>84</v>
      </c>
      <c r="V28" s="18">
        <f>IF(U28="No Bid","",IF(U28&lt;&gt;0,U28+'Basic Price Adjustment'!$E50,""))</f>
        <v>83.1</v>
      </c>
      <c r="W28" s="115">
        <v>86.25</v>
      </c>
      <c r="X28" s="18">
        <f>IF(W28="No Bid","",IF(W28&lt;&gt;0,W28+'Basic Price Adjustment'!$E50,""))</f>
        <v>85.35</v>
      </c>
      <c r="Y28" s="115">
        <v>86.25</v>
      </c>
      <c r="Z28" s="18">
        <f>IF(Y28="No Bid","",IF(Y28&lt;&gt;0,Y28+'Basic Price Adjustment'!$E50,""))</f>
        <v>85.35</v>
      </c>
      <c r="AA28" s="115">
        <v>84</v>
      </c>
      <c r="AB28" s="18">
        <f>IF(AA28="No Bid","",IF(AA28&lt;&gt;0,AA28+'Basic Price Adjustment'!$E50,""))</f>
        <v>83.1</v>
      </c>
      <c r="AC28" s="33">
        <v>78</v>
      </c>
      <c r="AD28" s="18">
        <f>IF(AC28="No Bid","",IF(AC28&lt;&gt;0,AC28+'Basic Price Adjustment'!$E50,""))</f>
        <v>77.099999999999994</v>
      </c>
      <c r="AE28" s="115">
        <v>62.7</v>
      </c>
      <c r="AF28" s="18">
        <f>IF(AE28="No Bid","",IF(AE28&lt;&gt;0,AE28+'Basic Price Adjustment'!$E50,""))</f>
        <v>61.800000000000004</v>
      </c>
      <c r="AG28" s="115">
        <v>80</v>
      </c>
      <c r="AH28" s="18">
        <f>IF(AG28="No Bid","",IF(AG28&lt;&gt;0,AG28+'Basic Price Adjustment'!$E50,""))</f>
        <v>79.099999999999994</v>
      </c>
      <c r="AI28" s="33">
        <v>84</v>
      </c>
      <c r="AJ28" s="18">
        <f>IF(AI28="No Bid","",IF(AI28&lt;&gt;0,AI28+'Basic Price Adjustment'!$E50,""))</f>
        <v>83.1</v>
      </c>
      <c r="AK28" s="33">
        <v>77</v>
      </c>
      <c r="AL28" s="18">
        <f>IF(AK28="No Bid","",IF(AK28&lt;&gt;0,AK28+'Basic Price Adjustment'!$E50,""))</f>
        <v>76.099999999999994</v>
      </c>
    </row>
  </sheetData>
  <mergeCells count="94">
    <mergeCell ref="M5:N5"/>
    <mergeCell ref="O5:P5"/>
    <mergeCell ref="K5:L5"/>
    <mergeCell ref="K3:P3"/>
    <mergeCell ref="K4:P4"/>
    <mergeCell ref="A8:A9"/>
    <mergeCell ref="A3:A5"/>
    <mergeCell ref="G9:H9"/>
    <mergeCell ref="I9:J9"/>
    <mergeCell ref="C3:D3"/>
    <mergeCell ref="G8:H8"/>
    <mergeCell ref="E9:F9"/>
    <mergeCell ref="E8:F8"/>
    <mergeCell ref="I8:J8"/>
    <mergeCell ref="E3:J3"/>
    <mergeCell ref="E4:J4"/>
    <mergeCell ref="E5:F5"/>
    <mergeCell ref="G5:H5"/>
    <mergeCell ref="I5:J5"/>
    <mergeCell ref="C6:D6"/>
    <mergeCell ref="C7:D7"/>
    <mergeCell ref="AG3:AH3"/>
    <mergeCell ref="AG4:AH4"/>
    <mergeCell ref="AG5:AH5"/>
    <mergeCell ref="U5:V5"/>
    <mergeCell ref="AE3:AF3"/>
    <mergeCell ref="AE4:AF4"/>
    <mergeCell ref="AE5:AF5"/>
    <mergeCell ref="W3:Z3"/>
    <mergeCell ref="AA3:AD3"/>
    <mergeCell ref="AA4:AD4"/>
    <mergeCell ref="Y5:Z5"/>
    <mergeCell ref="AA5:AB5"/>
    <mergeCell ref="W5:X5"/>
    <mergeCell ref="AC5:AD5"/>
    <mergeCell ref="W4:Z4"/>
    <mergeCell ref="K9:L9"/>
    <mergeCell ref="M9:N9"/>
    <mergeCell ref="K8:L8"/>
    <mergeCell ref="M8:N8"/>
    <mergeCell ref="S8:T8"/>
    <mergeCell ref="O8:P8"/>
    <mergeCell ref="O9:P9"/>
    <mergeCell ref="S9:T9"/>
    <mergeCell ref="U9:V9"/>
    <mergeCell ref="Y8:Z8"/>
    <mergeCell ref="AC9:AD9"/>
    <mergeCell ref="W8:X8"/>
    <mergeCell ref="W9:X9"/>
    <mergeCell ref="Y9:Z9"/>
    <mergeCell ref="AA8:AB8"/>
    <mergeCell ref="AC8:AD8"/>
    <mergeCell ref="AA9:AB9"/>
    <mergeCell ref="U8:V8"/>
    <mergeCell ref="Q5:R5"/>
    <mergeCell ref="Q6:R6"/>
    <mergeCell ref="Q7:R7"/>
    <mergeCell ref="Q4:V4"/>
    <mergeCell ref="Q3:V3"/>
    <mergeCell ref="S6:T6"/>
    <mergeCell ref="S7:T7"/>
    <mergeCell ref="U6:V6"/>
    <mergeCell ref="U7:V7"/>
    <mergeCell ref="S5:T5"/>
    <mergeCell ref="O6:P6"/>
    <mergeCell ref="O7:P7"/>
    <mergeCell ref="M6:N6"/>
    <mergeCell ref="M7:N7"/>
    <mergeCell ref="K6:L6"/>
    <mergeCell ref="K7:L7"/>
    <mergeCell ref="E6:F6"/>
    <mergeCell ref="E7:F7"/>
    <mergeCell ref="G6:H6"/>
    <mergeCell ref="G7:H7"/>
    <mergeCell ref="I6:J6"/>
    <mergeCell ref="I7:J7"/>
    <mergeCell ref="AG6:AH6"/>
    <mergeCell ref="AG7:AH7"/>
    <mergeCell ref="AA6:AB6"/>
    <mergeCell ref="AA7:AB7"/>
    <mergeCell ref="W6:X6"/>
    <mergeCell ref="W7:X7"/>
    <mergeCell ref="Y6:Z6"/>
    <mergeCell ref="Y7:Z7"/>
    <mergeCell ref="AE6:AF6"/>
    <mergeCell ref="AE7:AF7"/>
    <mergeCell ref="C2:D2"/>
    <mergeCell ref="AA2:AB2"/>
    <mergeCell ref="AE2:AF2"/>
    <mergeCell ref="Q2:V2"/>
    <mergeCell ref="AG2:AH2"/>
    <mergeCell ref="E2:J2"/>
    <mergeCell ref="W2:Z2"/>
    <mergeCell ref="K2:P2"/>
  </mergeCells>
  <phoneticPr fontId="2" type="noConversion"/>
  <conditionalFormatting sqref="B6:B7">
    <cfRule type="duplicateValues" dxfId="1410" priority="289"/>
  </conditionalFormatting>
  <conditionalFormatting sqref="C2">
    <cfRule type="duplicateValues" dxfId="1409" priority="3"/>
  </conditionalFormatting>
  <conditionalFormatting sqref="C6:C7">
    <cfRule type="duplicateValues" dxfId="1408" priority="228"/>
  </conditionalFormatting>
  <conditionalFormatting sqref="C11">
    <cfRule type="duplicateValues" dxfId="1407" priority="227"/>
  </conditionalFormatting>
  <conditionalFormatting sqref="C11:C28">
    <cfRule type="duplicateValues" dxfId="1406" priority="209"/>
  </conditionalFormatting>
  <conditionalFormatting sqref="C12">
    <cfRule type="duplicateValues" dxfId="1405" priority="226"/>
  </conditionalFormatting>
  <conditionalFormatting sqref="C13">
    <cfRule type="duplicateValues" dxfId="1404" priority="225"/>
  </conditionalFormatting>
  <conditionalFormatting sqref="C14">
    <cfRule type="duplicateValues" dxfId="1403" priority="224"/>
  </conditionalFormatting>
  <conditionalFormatting sqref="C15">
    <cfRule type="duplicateValues" dxfId="1402" priority="223"/>
  </conditionalFormatting>
  <conditionalFormatting sqref="C16">
    <cfRule type="duplicateValues" dxfId="1401" priority="222"/>
  </conditionalFormatting>
  <conditionalFormatting sqref="C17">
    <cfRule type="duplicateValues" dxfId="1400" priority="221"/>
  </conditionalFormatting>
  <conditionalFormatting sqref="C18">
    <cfRule type="duplicateValues" dxfId="1399" priority="220"/>
  </conditionalFormatting>
  <conditionalFormatting sqref="C19">
    <cfRule type="duplicateValues" dxfId="1398" priority="219"/>
  </conditionalFormatting>
  <conditionalFormatting sqref="C20">
    <cfRule type="duplicateValues" dxfId="1397" priority="218"/>
  </conditionalFormatting>
  <conditionalFormatting sqref="C21">
    <cfRule type="duplicateValues" dxfId="1396" priority="217"/>
  </conditionalFormatting>
  <conditionalFormatting sqref="C22">
    <cfRule type="duplicateValues" dxfId="1395" priority="216"/>
  </conditionalFormatting>
  <conditionalFormatting sqref="C23">
    <cfRule type="duplicateValues" dxfId="1394" priority="215"/>
  </conditionalFormatting>
  <conditionalFormatting sqref="C24">
    <cfRule type="duplicateValues" dxfId="1393" priority="214"/>
  </conditionalFormatting>
  <conditionalFormatting sqref="C25">
    <cfRule type="duplicateValues" dxfId="1392" priority="213"/>
  </conditionalFormatting>
  <conditionalFormatting sqref="C26">
    <cfRule type="duplicateValues" dxfId="1391" priority="212"/>
  </conditionalFormatting>
  <conditionalFormatting sqref="C27">
    <cfRule type="duplicateValues" dxfId="1390" priority="211"/>
  </conditionalFormatting>
  <conditionalFormatting sqref="C28">
    <cfRule type="duplicateValues" dxfId="1389" priority="210"/>
  </conditionalFormatting>
  <conditionalFormatting sqref="E2">
    <cfRule type="duplicateValues" dxfId="1388" priority="6"/>
  </conditionalFormatting>
  <conditionalFormatting sqref="E6:E7">
    <cfRule type="duplicateValues" dxfId="1387" priority="288"/>
  </conditionalFormatting>
  <conditionalFormatting sqref="E11">
    <cfRule type="duplicateValues" dxfId="1386" priority="287"/>
  </conditionalFormatting>
  <conditionalFormatting sqref="E11:E28">
    <cfRule type="duplicateValues" dxfId="1385" priority="269"/>
  </conditionalFormatting>
  <conditionalFormatting sqref="E12">
    <cfRule type="duplicateValues" dxfId="1384" priority="286"/>
  </conditionalFormatting>
  <conditionalFormatting sqref="E13">
    <cfRule type="duplicateValues" dxfId="1383" priority="285"/>
  </conditionalFormatting>
  <conditionalFormatting sqref="E14">
    <cfRule type="duplicateValues" dxfId="1382" priority="284"/>
  </conditionalFormatting>
  <conditionalFormatting sqref="E15">
    <cfRule type="duplicateValues" dxfId="1381" priority="283"/>
  </conditionalFormatting>
  <conditionalFormatting sqref="E16">
    <cfRule type="duplicateValues" dxfId="1380" priority="282"/>
  </conditionalFormatting>
  <conditionalFormatting sqref="E17">
    <cfRule type="duplicateValues" dxfId="1379" priority="281"/>
  </conditionalFormatting>
  <conditionalFormatting sqref="E18">
    <cfRule type="duplicateValues" dxfId="1378" priority="280"/>
  </conditionalFormatting>
  <conditionalFormatting sqref="E19">
    <cfRule type="duplicateValues" dxfId="1377" priority="279"/>
  </conditionalFormatting>
  <conditionalFormatting sqref="E20">
    <cfRule type="duplicateValues" dxfId="1376" priority="278"/>
  </conditionalFormatting>
  <conditionalFormatting sqref="E21">
    <cfRule type="duplicateValues" dxfId="1375" priority="277"/>
  </conditionalFormatting>
  <conditionalFormatting sqref="E22">
    <cfRule type="duplicateValues" dxfId="1374" priority="276"/>
  </conditionalFormatting>
  <conditionalFormatting sqref="E23">
    <cfRule type="duplicateValues" dxfId="1373" priority="275"/>
  </conditionalFormatting>
  <conditionalFormatting sqref="E24">
    <cfRule type="duplicateValues" dxfId="1372" priority="274"/>
  </conditionalFormatting>
  <conditionalFormatting sqref="E25">
    <cfRule type="duplicateValues" dxfId="1371" priority="273"/>
  </conditionalFormatting>
  <conditionalFormatting sqref="E26">
    <cfRule type="duplicateValues" dxfId="1370" priority="272"/>
  </conditionalFormatting>
  <conditionalFormatting sqref="E27">
    <cfRule type="duplicateValues" dxfId="1369" priority="271"/>
  </conditionalFormatting>
  <conditionalFormatting sqref="E28">
    <cfRule type="duplicateValues" dxfId="1368" priority="270"/>
  </conditionalFormatting>
  <conditionalFormatting sqref="G6:G7">
    <cfRule type="duplicateValues" dxfId="1367" priority="268"/>
  </conditionalFormatting>
  <conditionalFormatting sqref="G11">
    <cfRule type="duplicateValues" dxfId="1366" priority="267"/>
  </conditionalFormatting>
  <conditionalFormatting sqref="G11:G28">
    <cfRule type="duplicateValues" dxfId="1365" priority="249"/>
  </conditionalFormatting>
  <conditionalFormatting sqref="G12">
    <cfRule type="duplicateValues" dxfId="1364" priority="266"/>
  </conditionalFormatting>
  <conditionalFormatting sqref="G13">
    <cfRule type="duplicateValues" dxfId="1363" priority="265"/>
  </conditionalFormatting>
  <conditionalFormatting sqref="G14">
    <cfRule type="duplicateValues" dxfId="1362" priority="264"/>
  </conditionalFormatting>
  <conditionalFormatting sqref="G15">
    <cfRule type="duplicateValues" dxfId="1361" priority="263"/>
  </conditionalFormatting>
  <conditionalFormatting sqref="G16">
    <cfRule type="duplicateValues" dxfId="1360" priority="262"/>
  </conditionalFormatting>
  <conditionalFormatting sqref="G17">
    <cfRule type="duplicateValues" dxfId="1359" priority="261"/>
  </conditionalFormatting>
  <conditionalFormatting sqref="G18">
    <cfRule type="duplicateValues" dxfId="1358" priority="260"/>
  </conditionalFormatting>
  <conditionalFormatting sqref="G19">
    <cfRule type="duplicateValues" dxfId="1357" priority="259"/>
  </conditionalFormatting>
  <conditionalFormatting sqref="G20">
    <cfRule type="duplicateValues" dxfId="1356" priority="258"/>
  </conditionalFormatting>
  <conditionalFormatting sqref="G21">
    <cfRule type="duplicateValues" dxfId="1355" priority="257"/>
  </conditionalFormatting>
  <conditionalFormatting sqref="G22">
    <cfRule type="duplicateValues" dxfId="1354" priority="256"/>
  </conditionalFormatting>
  <conditionalFormatting sqref="G23">
    <cfRule type="duplicateValues" dxfId="1353" priority="255"/>
  </conditionalFormatting>
  <conditionalFormatting sqref="G24">
    <cfRule type="duplicateValues" dxfId="1352" priority="254"/>
  </conditionalFormatting>
  <conditionalFormatting sqref="G25">
    <cfRule type="duplicateValues" dxfId="1351" priority="253"/>
  </conditionalFormatting>
  <conditionalFormatting sqref="G26">
    <cfRule type="duplicateValues" dxfId="1350" priority="252"/>
  </conditionalFormatting>
  <conditionalFormatting sqref="G27">
    <cfRule type="duplicateValues" dxfId="1349" priority="251"/>
  </conditionalFormatting>
  <conditionalFormatting sqref="G28">
    <cfRule type="duplicateValues" dxfId="1348" priority="250"/>
  </conditionalFormatting>
  <conditionalFormatting sqref="I6:I7">
    <cfRule type="duplicateValues" dxfId="1347" priority="248"/>
  </conditionalFormatting>
  <conditionalFormatting sqref="I11">
    <cfRule type="duplicateValues" dxfId="1346" priority="247"/>
  </conditionalFormatting>
  <conditionalFormatting sqref="I11:I28">
    <cfRule type="duplicateValues" dxfId="1345" priority="229"/>
  </conditionalFormatting>
  <conditionalFormatting sqref="I12">
    <cfRule type="duplicateValues" dxfId="1344" priority="246"/>
  </conditionalFormatting>
  <conditionalFormatting sqref="I13">
    <cfRule type="duplicateValues" dxfId="1343" priority="245"/>
  </conditionalFormatting>
  <conditionalFormatting sqref="I14">
    <cfRule type="duplicateValues" dxfId="1342" priority="244"/>
  </conditionalFormatting>
  <conditionalFormatting sqref="I15">
    <cfRule type="duplicateValues" dxfId="1341" priority="243"/>
  </conditionalFormatting>
  <conditionalFormatting sqref="I16">
    <cfRule type="duplicateValues" dxfId="1340" priority="242"/>
  </conditionalFormatting>
  <conditionalFormatting sqref="I17">
    <cfRule type="duplicateValues" dxfId="1339" priority="241"/>
  </conditionalFormatting>
  <conditionalFormatting sqref="I18">
    <cfRule type="duplicateValues" dxfId="1338" priority="240"/>
  </conditionalFormatting>
  <conditionalFormatting sqref="I19">
    <cfRule type="duplicateValues" dxfId="1337" priority="239"/>
  </conditionalFormatting>
  <conditionalFormatting sqref="I20">
    <cfRule type="duplicateValues" dxfId="1336" priority="238"/>
  </conditionalFormatting>
  <conditionalFormatting sqref="I21">
    <cfRule type="duplicateValues" dxfId="1335" priority="237"/>
  </conditionalFormatting>
  <conditionalFormatting sqref="I22">
    <cfRule type="duplicateValues" dxfId="1334" priority="236"/>
  </conditionalFormatting>
  <conditionalFormatting sqref="I23">
    <cfRule type="duplicateValues" dxfId="1333" priority="235"/>
  </conditionalFormatting>
  <conditionalFormatting sqref="I24">
    <cfRule type="duplicateValues" dxfId="1332" priority="234"/>
  </conditionalFormatting>
  <conditionalFormatting sqref="I25">
    <cfRule type="duplicateValues" dxfId="1331" priority="233"/>
  </conditionalFormatting>
  <conditionalFormatting sqref="I26">
    <cfRule type="duplicateValues" dxfId="1330" priority="232"/>
  </conditionalFormatting>
  <conditionalFormatting sqref="I27">
    <cfRule type="duplicateValues" dxfId="1329" priority="231"/>
  </conditionalFormatting>
  <conditionalFormatting sqref="I28">
    <cfRule type="duplicateValues" dxfId="1328" priority="230"/>
  </conditionalFormatting>
  <conditionalFormatting sqref="K2">
    <cfRule type="duplicateValues" dxfId="1327" priority="4"/>
  </conditionalFormatting>
  <conditionalFormatting sqref="K6:K7">
    <cfRule type="duplicateValues" dxfId="1326" priority="168"/>
  </conditionalFormatting>
  <conditionalFormatting sqref="K11">
    <cfRule type="duplicateValues" dxfId="1325" priority="167"/>
  </conditionalFormatting>
  <conditionalFormatting sqref="K11:K28">
    <cfRule type="duplicateValues" dxfId="1324" priority="149"/>
  </conditionalFormatting>
  <conditionalFormatting sqref="K12">
    <cfRule type="duplicateValues" dxfId="1323" priority="166"/>
  </conditionalFormatting>
  <conditionalFormatting sqref="K13">
    <cfRule type="duplicateValues" dxfId="1322" priority="165"/>
  </conditionalFormatting>
  <conditionalFormatting sqref="K14">
    <cfRule type="duplicateValues" dxfId="1321" priority="164"/>
  </conditionalFormatting>
  <conditionalFormatting sqref="K15">
    <cfRule type="duplicateValues" dxfId="1320" priority="163"/>
  </conditionalFormatting>
  <conditionalFormatting sqref="K16">
    <cfRule type="duplicateValues" dxfId="1319" priority="162"/>
  </conditionalFormatting>
  <conditionalFormatting sqref="K17">
    <cfRule type="duplicateValues" dxfId="1318" priority="161"/>
  </conditionalFormatting>
  <conditionalFormatting sqref="K18">
    <cfRule type="duplicateValues" dxfId="1317" priority="160"/>
  </conditionalFormatting>
  <conditionalFormatting sqref="K19">
    <cfRule type="duplicateValues" dxfId="1316" priority="159"/>
  </conditionalFormatting>
  <conditionalFormatting sqref="K20">
    <cfRule type="duplicateValues" dxfId="1315" priority="158"/>
  </conditionalFormatting>
  <conditionalFormatting sqref="K21">
    <cfRule type="duplicateValues" dxfId="1314" priority="157"/>
  </conditionalFormatting>
  <conditionalFormatting sqref="K22">
    <cfRule type="duplicateValues" dxfId="1313" priority="156"/>
  </conditionalFormatting>
  <conditionalFormatting sqref="K23">
    <cfRule type="duplicateValues" dxfId="1312" priority="155"/>
  </conditionalFormatting>
  <conditionalFormatting sqref="K24">
    <cfRule type="duplicateValues" dxfId="1311" priority="154"/>
  </conditionalFormatting>
  <conditionalFormatting sqref="K25">
    <cfRule type="duplicateValues" dxfId="1310" priority="153"/>
  </conditionalFormatting>
  <conditionalFormatting sqref="K26">
    <cfRule type="duplicateValues" dxfId="1309" priority="152"/>
  </conditionalFormatting>
  <conditionalFormatting sqref="K27">
    <cfRule type="duplicateValues" dxfId="1308" priority="151"/>
  </conditionalFormatting>
  <conditionalFormatting sqref="K28">
    <cfRule type="duplicateValues" dxfId="1307" priority="150"/>
  </conditionalFormatting>
  <conditionalFormatting sqref="M6:M7">
    <cfRule type="duplicateValues" dxfId="1306" priority="188"/>
  </conditionalFormatting>
  <conditionalFormatting sqref="M11">
    <cfRule type="duplicateValues" dxfId="1305" priority="187"/>
  </conditionalFormatting>
  <conditionalFormatting sqref="M11:M28">
    <cfRule type="duplicateValues" dxfId="1304" priority="169"/>
  </conditionalFormatting>
  <conditionalFormatting sqref="M12">
    <cfRule type="duplicateValues" dxfId="1303" priority="186"/>
  </conditionalFormatting>
  <conditionalFormatting sqref="M13">
    <cfRule type="duplicateValues" dxfId="1302" priority="185"/>
  </conditionalFormatting>
  <conditionalFormatting sqref="M14">
    <cfRule type="duplicateValues" dxfId="1301" priority="184"/>
  </conditionalFormatting>
  <conditionalFormatting sqref="M15">
    <cfRule type="duplicateValues" dxfId="1300" priority="183"/>
  </conditionalFormatting>
  <conditionalFormatting sqref="M16">
    <cfRule type="duplicateValues" dxfId="1299" priority="182"/>
  </conditionalFormatting>
  <conditionalFormatting sqref="M17">
    <cfRule type="duplicateValues" dxfId="1298" priority="181"/>
  </conditionalFormatting>
  <conditionalFormatting sqref="M18">
    <cfRule type="duplicateValues" dxfId="1297" priority="180"/>
  </conditionalFormatting>
  <conditionalFormatting sqref="M19">
    <cfRule type="duplicateValues" dxfId="1296" priority="179"/>
  </conditionalFormatting>
  <conditionalFormatting sqref="M20">
    <cfRule type="duplicateValues" dxfId="1295" priority="178"/>
  </conditionalFormatting>
  <conditionalFormatting sqref="M21">
    <cfRule type="duplicateValues" dxfId="1294" priority="177"/>
  </conditionalFormatting>
  <conditionalFormatting sqref="M22">
    <cfRule type="duplicateValues" dxfId="1293" priority="176"/>
  </conditionalFormatting>
  <conditionalFormatting sqref="M23">
    <cfRule type="duplicateValues" dxfId="1292" priority="175"/>
  </conditionalFormatting>
  <conditionalFormatting sqref="M24">
    <cfRule type="duplicateValues" dxfId="1291" priority="174"/>
  </conditionalFormatting>
  <conditionalFormatting sqref="M25">
    <cfRule type="duplicateValues" dxfId="1290" priority="173"/>
  </conditionalFormatting>
  <conditionalFormatting sqref="M26">
    <cfRule type="duplicateValues" dxfId="1289" priority="172"/>
  </conditionalFormatting>
  <conditionalFormatting sqref="M27">
    <cfRule type="duplicateValues" dxfId="1288" priority="171"/>
  </conditionalFormatting>
  <conditionalFormatting sqref="M28">
    <cfRule type="duplicateValues" dxfId="1287" priority="170"/>
  </conditionalFormatting>
  <conditionalFormatting sqref="O6:O7">
    <cfRule type="duplicateValues" dxfId="1286" priority="208"/>
  </conditionalFormatting>
  <conditionalFormatting sqref="O11">
    <cfRule type="duplicateValues" dxfId="1285" priority="207"/>
  </conditionalFormatting>
  <conditionalFormatting sqref="O11:O28">
    <cfRule type="duplicateValues" dxfId="1284" priority="189"/>
  </conditionalFormatting>
  <conditionalFormatting sqref="O12">
    <cfRule type="duplicateValues" dxfId="1283" priority="206"/>
  </conditionalFormatting>
  <conditionalFormatting sqref="O13">
    <cfRule type="duplicateValues" dxfId="1282" priority="205"/>
  </conditionalFormatting>
  <conditionalFormatting sqref="O14">
    <cfRule type="duplicateValues" dxfId="1281" priority="204"/>
  </conditionalFormatting>
  <conditionalFormatting sqref="O15">
    <cfRule type="duplicateValues" dxfId="1280" priority="203"/>
  </conditionalFormatting>
  <conditionalFormatting sqref="O16">
    <cfRule type="duplicateValues" dxfId="1279" priority="202"/>
  </conditionalFormatting>
  <conditionalFormatting sqref="O17">
    <cfRule type="duplicateValues" dxfId="1278" priority="201"/>
  </conditionalFormatting>
  <conditionalFormatting sqref="O18">
    <cfRule type="duplicateValues" dxfId="1277" priority="200"/>
  </conditionalFormatting>
  <conditionalFormatting sqref="O19">
    <cfRule type="duplicateValues" dxfId="1276" priority="199"/>
  </conditionalFormatting>
  <conditionalFormatting sqref="O20">
    <cfRule type="duplicateValues" dxfId="1275" priority="198"/>
  </conditionalFormatting>
  <conditionalFormatting sqref="O21">
    <cfRule type="duplicateValues" dxfId="1274" priority="197"/>
  </conditionalFormatting>
  <conditionalFormatting sqref="O22">
    <cfRule type="duplicateValues" dxfId="1273" priority="196"/>
  </conditionalFormatting>
  <conditionalFormatting sqref="O23">
    <cfRule type="duplicateValues" dxfId="1272" priority="195"/>
  </conditionalFormatting>
  <conditionalFormatting sqref="O24">
    <cfRule type="duplicateValues" dxfId="1271" priority="194"/>
  </conditionalFormatting>
  <conditionalFormatting sqref="O25">
    <cfRule type="duplicateValues" dxfId="1270" priority="193"/>
  </conditionalFormatting>
  <conditionalFormatting sqref="O26">
    <cfRule type="duplicateValues" dxfId="1269" priority="192"/>
  </conditionalFormatting>
  <conditionalFormatting sqref="O27">
    <cfRule type="duplicateValues" dxfId="1268" priority="191"/>
  </conditionalFormatting>
  <conditionalFormatting sqref="O28">
    <cfRule type="duplicateValues" dxfId="1267" priority="190"/>
  </conditionalFormatting>
  <conditionalFormatting sqref="Q2">
    <cfRule type="duplicateValues" dxfId="1266" priority="8"/>
  </conditionalFormatting>
  <conditionalFormatting sqref="Q4">
    <cfRule type="duplicateValues" dxfId="1265" priority="309"/>
  </conditionalFormatting>
  <conditionalFormatting sqref="Q5">
    <cfRule type="duplicateValues" dxfId="1264" priority="310"/>
  </conditionalFormatting>
  <conditionalFormatting sqref="Q6:Q7">
    <cfRule type="duplicateValues" dxfId="1263" priority="311"/>
  </conditionalFormatting>
  <conditionalFormatting sqref="Q11">
    <cfRule type="duplicateValues" dxfId="1262" priority="308"/>
  </conditionalFormatting>
  <conditionalFormatting sqref="Q11:Q28">
    <cfRule type="duplicateValues" dxfId="1261" priority="290"/>
  </conditionalFormatting>
  <conditionalFormatting sqref="Q12">
    <cfRule type="duplicateValues" dxfId="1260" priority="307"/>
  </conditionalFormatting>
  <conditionalFormatting sqref="Q13">
    <cfRule type="duplicateValues" dxfId="1259" priority="306"/>
  </conditionalFormatting>
  <conditionalFormatting sqref="Q14">
    <cfRule type="duplicateValues" dxfId="1258" priority="305"/>
  </conditionalFormatting>
  <conditionalFormatting sqref="Q15">
    <cfRule type="duplicateValues" dxfId="1257" priority="304"/>
  </conditionalFormatting>
  <conditionalFormatting sqref="Q16">
    <cfRule type="duplicateValues" dxfId="1256" priority="303"/>
  </conditionalFormatting>
  <conditionalFormatting sqref="Q17">
    <cfRule type="duplicateValues" dxfId="1255" priority="302"/>
  </conditionalFormatting>
  <conditionalFormatting sqref="Q18">
    <cfRule type="duplicateValues" dxfId="1254" priority="301"/>
  </conditionalFormatting>
  <conditionalFormatting sqref="Q19">
    <cfRule type="duplicateValues" dxfId="1253" priority="300"/>
  </conditionalFormatting>
  <conditionalFormatting sqref="Q20">
    <cfRule type="duplicateValues" dxfId="1252" priority="299"/>
  </conditionalFormatting>
  <conditionalFormatting sqref="Q21">
    <cfRule type="duplicateValues" dxfId="1251" priority="298"/>
  </conditionalFormatting>
  <conditionalFormatting sqref="Q22">
    <cfRule type="duplicateValues" dxfId="1250" priority="297"/>
  </conditionalFormatting>
  <conditionalFormatting sqref="Q23">
    <cfRule type="duplicateValues" dxfId="1249" priority="296"/>
  </conditionalFormatting>
  <conditionalFormatting sqref="Q24">
    <cfRule type="duplicateValues" dxfId="1248" priority="295"/>
  </conditionalFormatting>
  <conditionalFormatting sqref="Q25">
    <cfRule type="duplicateValues" dxfId="1247" priority="294"/>
  </conditionalFormatting>
  <conditionalFormatting sqref="Q26">
    <cfRule type="duplicateValues" dxfId="1246" priority="293"/>
  </conditionalFormatting>
  <conditionalFormatting sqref="Q27">
    <cfRule type="duplicateValues" dxfId="1245" priority="292"/>
  </conditionalFormatting>
  <conditionalFormatting sqref="Q28">
    <cfRule type="duplicateValues" dxfId="1244" priority="291"/>
  </conditionalFormatting>
  <conditionalFormatting sqref="S6:S7">
    <cfRule type="duplicateValues" dxfId="1243" priority="148"/>
  </conditionalFormatting>
  <conditionalFormatting sqref="S11">
    <cfRule type="duplicateValues" dxfId="1242" priority="147"/>
  </conditionalFormatting>
  <conditionalFormatting sqref="S11:S28">
    <cfRule type="duplicateValues" dxfId="1241" priority="129"/>
  </conditionalFormatting>
  <conditionalFormatting sqref="S12">
    <cfRule type="duplicateValues" dxfId="1240" priority="146"/>
  </conditionalFormatting>
  <conditionalFormatting sqref="S13">
    <cfRule type="duplicateValues" dxfId="1239" priority="145"/>
  </conditionalFormatting>
  <conditionalFormatting sqref="S14">
    <cfRule type="duplicateValues" dxfId="1238" priority="144"/>
  </conditionalFormatting>
  <conditionalFormatting sqref="S15">
    <cfRule type="duplicateValues" dxfId="1237" priority="143"/>
  </conditionalFormatting>
  <conditionalFormatting sqref="S16">
    <cfRule type="duplicateValues" dxfId="1236" priority="142"/>
  </conditionalFormatting>
  <conditionalFormatting sqref="S17">
    <cfRule type="duplicateValues" dxfId="1235" priority="141"/>
  </conditionalFormatting>
  <conditionalFormatting sqref="S18">
    <cfRule type="duplicateValues" dxfId="1234" priority="140"/>
  </conditionalFormatting>
  <conditionalFormatting sqref="S19">
    <cfRule type="duplicateValues" dxfId="1233" priority="139"/>
  </conditionalFormatting>
  <conditionalFormatting sqref="S20">
    <cfRule type="duplicateValues" dxfId="1232" priority="138"/>
  </conditionalFormatting>
  <conditionalFormatting sqref="S21">
    <cfRule type="duplicateValues" dxfId="1231" priority="137"/>
  </conditionalFormatting>
  <conditionalFormatting sqref="S22">
    <cfRule type="duplicateValues" dxfId="1230" priority="136"/>
  </conditionalFormatting>
  <conditionalFormatting sqref="S23">
    <cfRule type="duplicateValues" dxfId="1229" priority="135"/>
  </conditionalFormatting>
  <conditionalFormatting sqref="S24">
    <cfRule type="duplicateValues" dxfId="1228" priority="134"/>
  </conditionalFormatting>
  <conditionalFormatting sqref="S25">
    <cfRule type="duplicateValues" dxfId="1227" priority="133"/>
  </conditionalFormatting>
  <conditionalFormatting sqref="S26">
    <cfRule type="duplicateValues" dxfId="1226" priority="132"/>
  </conditionalFormatting>
  <conditionalFormatting sqref="S27">
    <cfRule type="duplicateValues" dxfId="1225" priority="131"/>
  </conditionalFormatting>
  <conditionalFormatting sqref="S28">
    <cfRule type="duplicateValues" dxfId="1224" priority="130"/>
  </conditionalFormatting>
  <conditionalFormatting sqref="U6:U7">
    <cfRule type="duplicateValues" dxfId="1223" priority="128"/>
  </conditionalFormatting>
  <conditionalFormatting sqref="U11">
    <cfRule type="duplicateValues" dxfId="1222" priority="127"/>
  </conditionalFormatting>
  <conditionalFormatting sqref="U11:U28">
    <cfRule type="duplicateValues" dxfId="1221" priority="109"/>
  </conditionalFormatting>
  <conditionalFormatting sqref="U12">
    <cfRule type="duplicateValues" dxfId="1220" priority="126"/>
  </conditionalFormatting>
  <conditionalFormatting sqref="U13">
    <cfRule type="duplicateValues" dxfId="1219" priority="125"/>
  </conditionalFormatting>
  <conditionalFormatting sqref="U14">
    <cfRule type="duplicateValues" dxfId="1218" priority="124"/>
  </conditionalFormatting>
  <conditionalFormatting sqref="U15">
    <cfRule type="duplicateValues" dxfId="1217" priority="123"/>
  </conditionalFormatting>
  <conditionalFormatting sqref="U16">
    <cfRule type="duplicateValues" dxfId="1216" priority="122"/>
  </conditionalFormatting>
  <conditionalFormatting sqref="U17">
    <cfRule type="duplicateValues" dxfId="1215" priority="121"/>
  </conditionalFormatting>
  <conditionalFormatting sqref="U18">
    <cfRule type="duplicateValues" dxfId="1214" priority="120"/>
  </conditionalFormatting>
  <conditionalFormatting sqref="U19">
    <cfRule type="duplicateValues" dxfId="1213" priority="119"/>
  </conditionalFormatting>
  <conditionalFormatting sqref="U20">
    <cfRule type="duplicateValues" dxfId="1212" priority="118"/>
  </conditionalFormatting>
  <conditionalFormatting sqref="U21">
    <cfRule type="duplicateValues" dxfId="1211" priority="117"/>
  </conditionalFormatting>
  <conditionalFormatting sqref="U22">
    <cfRule type="duplicateValues" dxfId="1210" priority="116"/>
  </conditionalFormatting>
  <conditionalFormatting sqref="U23">
    <cfRule type="duplicateValues" dxfId="1209" priority="115"/>
  </conditionalFormatting>
  <conditionalFormatting sqref="U24">
    <cfRule type="duplicateValues" dxfId="1208" priority="114"/>
  </conditionalFormatting>
  <conditionalFormatting sqref="U25">
    <cfRule type="duplicateValues" dxfId="1207" priority="113"/>
  </conditionalFormatting>
  <conditionalFormatting sqref="U26">
    <cfRule type="duplicateValues" dxfId="1206" priority="112"/>
  </conditionalFormatting>
  <conditionalFormatting sqref="U27">
    <cfRule type="duplicateValues" dxfId="1205" priority="111"/>
  </conditionalFormatting>
  <conditionalFormatting sqref="U28">
    <cfRule type="duplicateValues" dxfId="1204" priority="110"/>
  </conditionalFormatting>
  <conditionalFormatting sqref="W2">
    <cfRule type="duplicateValues" dxfId="1203" priority="5"/>
  </conditionalFormatting>
  <conditionalFormatting sqref="W6:W7">
    <cfRule type="duplicateValues" dxfId="1202" priority="108"/>
  </conditionalFormatting>
  <conditionalFormatting sqref="W11">
    <cfRule type="duplicateValues" dxfId="1201" priority="107"/>
  </conditionalFormatting>
  <conditionalFormatting sqref="W11:W28">
    <cfRule type="duplicateValues" dxfId="1200" priority="89"/>
  </conditionalFormatting>
  <conditionalFormatting sqref="W12">
    <cfRule type="duplicateValues" dxfId="1199" priority="106"/>
  </conditionalFormatting>
  <conditionalFormatting sqref="W13">
    <cfRule type="duplicateValues" dxfId="1198" priority="105"/>
  </conditionalFormatting>
  <conditionalFormatting sqref="W14">
    <cfRule type="duplicateValues" dxfId="1197" priority="104"/>
  </conditionalFormatting>
  <conditionalFormatting sqref="W15">
    <cfRule type="duplicateValues" dxfId="1196" priority="103"/>
  </conditionalFormatting>
  <conditionalFormatting sqref="W16">
    <cfRule type="duplicateValues" dxfId="1195" priority="102"/>
  </conditionalFormatting>
  <conditionalFormatting sqref="W17">
    <cfRule type="duplicateValues" dxfId="1194" priority="101"/>
  </conditionalFormatting>
  <conditionalFormatting sqref="W18">
    <cfRule type="duplicateValues" dxfId="1193" priority="100"/>
  </conditionalFormatting>
  <conditionalFormatting sqref="W19">
    <cfRule type="duplicateValues" dxfId="1192" priority="99"/>
  </conditionalFormatting>
  <conditionalFormatting sqref="W20">
    <cfRule type="duplicateValues" dxfId="1191" priority="98"/>
  </conditionalFormatting>
  <conditionalFormatting sqref="W21">
    <cfRule type="duplicateValues" dxfId="1190" priority="97"/>
  </conditionalFormatting>
  <conditionalFormatting sqref="W22">
    <cfRule type="duplicateValues" dxfId="1189" priority="96"/>
  </conditionalFormatting>
  <conditionalFormatting sqref="W23">
    <cfRule type="duplicateValues" dxfId="1188" priority="95"/>
  </conditionalFormatting>
  <conditionalFormatting sqref="W24">
    <cfRule type="duplicateValues" dxfId="1187" priority="94"/>
  </conditionalFormatting>
  <conditionalFormatting sqref="W25">
    <cfRule type="duplicateValues" dxfId="1186" priority="93"/>
  </conditionalFormatting>
  <conditionalFormatting sqref="W26">
    <cfRule type="duplicateValues" dxfId="1185" priority="92"/>
  </conditionalFormatting>
  <conditionalFormatting sqref="W27">
    <cfRule type="duplicateValues" dxfId="1184" priority="91"/>
  </conditionalFormatting>
  <conditionalFormatting sqref="W28">
    <cfRule type="duplicateValues" dxfId="1183" priority="90"/>
  </conditionalFormatting>
  <conditionalFormatting sqref="Y6:Y7">
    <cfRule type="duplicateValues" dxfId="1182" priority="69"/>
  </conditionalFormatting>
  <conditionalFormatting sqref="Y11">
    <cfRule type="duplicateValues" dxfId="1181" priority="88"/>
  </conditionalFormatting>
  <conditionalFormatting sqref="Y11:Y28">
    <cfRule type="duplicateValues" dxfId="1180" priority="70"/>
  </conditionalFormatting>
  <conditionalFormatting sqref="Y12">
    <cfRule type="duplicateValues" dxfId="1179" priority="87"/>
  </conditionalFormatting>
  <conditionalFormatting sqref="Y13">
    <cfRule type="duplicateValues" dxfId="1178" priority="86"/>
  </conditionalFormatting>
  <conditionalFormatting sqref="Y14">
    <cfRule type="duplicateValues" dxfId="1177" priority="85"/>
  </conditionalFormatting>
  <conditionalFormatting sqref="Y15">
    <cfRule type="duplicateValues" dxfId="1176" priority="84"/>
  </conditionalFormatting>
  <conditionalFormatting sqref="Y16">
    <cfRule type="duplicateValues" dxfId="1175" priority="83"/>
  </conditionalFormatting>
  <conditionalFormatting sqref="Y17">
    <cfRule type="duplicateValues" dxfId="1174" priority="82"/>
  </conditionalFormatting>
  <conditionalFormatting sqref="Y18">
    <cfRule type="duplicateValues" dxfId="1173" priority="81"/>
  </conditionalFormatting>
  <conditionalFormatting sqref="Y19">
    <cfRule type="duplicateValues" dxfId="1172" priority="80"/>
  </conditionalFormatting>
  <conditionalFormatting sqref="Y20">
    <cfRule type="duplicateValues" dxfId="1171" priority="79"/>
  </conditionalFormatting>
  <conditionalFormatting sqref="Y21">
    <cfRule type="duplicateValues" dxfId="1170" priority="78"/>
  </conditionalFormatting>
  <conditionalFormatting sqref="Y22">
    <cfRule type="duplicateValues" dxfId="1169" priority="77"/>
  </conditionalFormatting>
  <conditionalFormatting sqref="Y23">
    <cfRule type="duplicateValues" dxfId="1168" priority="76"/>
  </conditionalFormatting>
  <conditionalFormatting sqref="Y24">
    <cfRule type="duplicateValues" dxfId="1167" priority="75"/>
  </conditionalFormatting>
  <conditionalFormatting sqref="Y25">
    <cfRule type="duplicateValues" dxfId="1166" priority="74"/>
  </conditionalFormatting>
  <conditionalFormatting sqref="Y26">
    <cfRule type="duplicateValues" dxfId="1165" priority="73"/>
  </conditionalFormatting>
  <conditionalFormatting sqref="Y27">
    <cfRule type="duplicateValues" dxfId="1164" priority="72"/>
  </conditionalFormatting>
  <conditionalFormatting sqref="Y28">
    <cfRule type="duplicateValues" dxfId="1163" priority="71"/>
  </conditionalFormatting>
  <conditionalFormatting sqref="AA2">
    <cfRule type="duplicateValues" dxfId="1162" priority="2"/>
  </conditionalFormatting>
  <conditionalFormatting sqref="AA6:AA7">
    <cfRule type="duplicateValues" dxfId="1161" priority="28"/>
  </conditionalFormatting>
  <conditionalFormatting sqref="AA11">
    <cfRule type="duplicateValues" dxfId="1160" priority="27"/>
  </conditionalFormatting>
  <conditionalFormatting sqref="AA11:AA28">
    <cfRule type="duplicateValues" dxfId="1159" priority="9"/>
  </conditionalFormatting>
  <conditionalFormatting sqref="AA12">
    <cfRule type="duplicateValues" dxfId="1158" priority="26"/>
  </conditionalFormatting>
  <conditionalFormatting sqref="AA13">
    <cfRule type="duplicateValues" dxfId="1157" priority="25"/>
  </conditionalFormatting>
  <conditionalFormatting sqref="AA14">
    <cfRule type="duplicateValues" dxfId="1156" priority="24"/>
  </conditionalFormatting>
  <conditionalFormatting sqref="AA15">
    <cfRule type="duplicateValues" dxfId="1155" priority="23"/>
  </conditionalFormatting>
  <conditionalFormatting sqref="AA16">
    <cfRule type="duplicateValues" dxfId="1154" priority="22"/>
  </conditionalFormatting>
  <conditionalFormatting sqref="AA17">
    <cfRule type="duplicateValues" dxfId="1153" priority="21"/>
  </conditionalFormatting>
  <conditionalFormatting sqref="AA18">
    <cfRule type="duplicateValues" dxfId="1152" priority="20"/>
  </conditionalFormatting>
  <conditionalFormatting sqref="AA19">
    <cfRule type="duplicateValues" dxfId="1151" priority="19"/>
  </conditionalFormatting>
  <conditionalFormatting sqref="AA20">
    <cfRule type="duplicateValues" dxfId="1150" priority="18"/>
  </conditionalFormatting>
  <conditionalFormatting sqref="AA21">
    <cfRule type="duplicateValues" dxfId="1149" priority="17"/>
  </conditionalFormatting>
  <conditionalFormatting sqref="AA22">
    <cfRule type="duplicateValues" dxfId="1148" priority="16"/>
  </conditionalFormatting>
  <conditionalFormatting sqref="AA23">
    <cfRule type="duplicateValues" dxfId="1147" priority="15"/>
  </conditionalFormatting>
  <conditionalFormatting sqref="AA24">
    <cfRule type="duplicateValues" dxfId="1146" priority="14"/>
  </conditionalFormatting>
  <conditionalFormatting sqref="AA25">
    <cfRule type="duplicateValues" dxfId="1145" priority="13"/>
  </conditionalFormatting>
  <conditionalFormatting sqref="AA26">
    <cfRule type="duplicateValues" dxfId="1144" priority="12"/>
  </conditionalFormatting>
  <conditionalFormatting sqref="AA27">
    <cfRule type="duplicateValues" dxfId="1143" priority="11"/>
  </conditionalFormatting>
  <conditionalFormatting sqref="AA28">
    <cfRule type="duplicateValues" dxfId="1142" priority="10"/>
  </conditionalFormatting>
  <conditionalFormatting sqref="AE2">
    <cfRule type="duplicateValues" dxfId="1141" priority="1"/>
  </conditionalFormatting>
  <conditionalFormatting sqref="AE6:AE7">
    <cfRule type="duplicateValues" dxfId="1140" priority="68"/>
  </conditionalFormatting>
  <conditionalFormatting sqref="AE11">
    <cfRule type="duplicateValues" dxfId="1139" priority="67"/>
  </conditionalFormatting>
  <conditionalFormatting sqref="AE11:AE28">
    <cfRule type="duplicateValues" dxfId="1138" priority="49"/>
  </conditionalFormatting>
  <conditionalFormatting sqref="AE12">
    <cfRule type="duplicateValues" dxfId="1137" priority="66"/>
  </conditionalFormatting>
  <conditionalFormatting sqref="AE13">
    <cfRule type="duplicateValues" dxfId="1136" priority="65"/>
  </conditionalFormatting>
  <conditionalFormatting sqref="AE14">
    <cfRule type="duplicateValues" dxfId="1135" priority="64"/>
  </conditionalFormatting>
  <conditionalFormatting sqref="AE15">
    <cfRule type="duplicateValues" dxfId="1134" priority="63"/>
  </conditionalFormatting>
  <conditionalFormatting sqref="AE16">
    <cfRule type="duplicateValues" dxfId="1133" priority="62"/>
  </conditionalFormatting>
  <conditionalFormatting sqref="AE17">
    <cfRule type="duplicateValues" dxfId="1132" priority="61"/>
  </conditionalFormatting>
  <conditionalFormatting sqref="AE18">
    <cfRule type="duplicateValues" dxfId="1131" priority="60"/>
  </conditionalFormatting>
  <conditionalFormatting sqref="AE19">
    <cfRule type="duplicateValues" dxfId="1130" priority="59"/>
  </conditionalFormatting>
  <conditionalFormatting sqref="AE20">
    <cfRule type="duplicateValues" dxfId="1129" priority="58"/>
  </conditionalFormatting>
  <conditionalFormatting sqref="AE21">
    <cfRule type="duplicateValues" dxfId="1128" priority="57"/>
  </conditionalFormatting>
  <conditionalFormatting sqref="AE22">
    <cfRule type="duplicateValues" dxfId="1127" priority="56"/>
  </conditionalFormatting>
  <conditionalFormatting sqref="AE23">
    <cfRule type="duplicateValues" dxfId="1126" priority="55"/>
  </conditionalFormatting>
  <conditionalFormatting sqref="AE24">
    <cfRule type="duplicateValues" dxfId="1125" priority="54"/>
  </conditionalFormatting>
  <conditionalFormatting sqref="AE25">
    <cfRule type="duplicateValues" dxfId="1124" priority="53"/>
  </conditionalFormatting>
  <conditionalFormatting sqref="AE26">
    <cfRule type="duplicateValues" dxfId="1123" priority="52"/>
  </conditionalFormatting>
  <conditionalFormatting sqref="AE27">
    <cfRule type="duplicateValues" dxfId="1122" priority="51"/>
  </conditionalFormatting>
  <conditionalFormatting sqref="AE28">
    <cfRule type="duplicateValues" dxfId="1121" priority="50"/>
  </conditionalFormatting>
  <conditionalFormatting sqref="AG2">
    <cfRule type="duplicateValues" dxfId="1120" priority="7"/>
  </conditionalFormatting>
  <conditionalFormatting sqref="AG6:AG7">
    <cfRule type="duplicateValues" dxfId="1119" priority="48"/>
  </conditionalFormatting>
  <conditionalFormatting sqref="AG11">
    <cfRule type="duplicateValues" dxfId="1118" priority="47"/>
  </conditionalFormatting>
  <conditionalFormatting sqref="AG11:AG28">
    <cfRule type="duplicateValues" dxfId="1117" priority="29"/>
  </conditionalFormatting>
  <conditionalFormatting sqref="AG12">
    <cfRule type="duplicateValues" dxfId="1116" priority="46"/>
  </conditionalFormatting>
  <conditionalFormatting sqref="AG13">
    <cfRule type="duplicateValues" dxfId="1115" priority="45"/>
  </conditionalFormatting>
  <conditionalFormatting sqref="AG14">
    <cfRule type="duplicateValues" dxfId="1114" priority="44"/>
  </conditionalFormatting>
  <conditionalFormatting sqref="AG15">
    <cfRule type="duplicateValues" dxfId="1113" priority="43"/>
  </conditionalFormatting>
  <conditionalFormatting sqref="AG16">
    <cfRule type="duplicateValues" dxfId="1112" priority="42"/>
  </conditionalFormatting>
  <conditionalFormatting sqref="AG17">
    <cfRule type="duplicateValues" dxfId="1111" priority="41"/>
  </conditionalFormatting>
  <conditionalFormatting sqref="AG18">
    <cfRule type="duplicateValues" dxfId="1110" priority="40"/>
  </conditionalFormatting>
  <conditionalFormatting sqref="AG19">
    <cfRule type="duplicateValues" dxfId="1109" priority="39"/>
  </conditionalFormatting>
  <conditionalFormatting sqref="AG20">
    <cfRule type="duplicateValues" dxfId="1108" priority="38"/>
  </conditionalFormatting>
  <conditionalFormatting sqref="AG21">
    <cfRule type="duplicateValues" dxfId="1107" priority="37"/>
  </conditionalFormatting>
  <conditionalFormatting sqref="AG22">
    <cfRule type="duplicateValues" dxfId="1106" priority="36"/>
  </conditionalFormatting>
  <conditionalFormatting sqref="AG23">
    <cfRule type="duplicateValues" dxfId="1105" priority="35"/>
  </conditionalFormatting>
  <conditionalFormatting sqref="AG24">
    <cfRule type="duplicateValues" dxfId="1104" priority="34"/>
  </conditionalFormatting>
  <conditionalFormatting sqref="AG25">
    <cfRule type="duplicateValues" dxfId="1103" priority="33"/>
  </conditionalFormatting>
  <conditionalFormatting sqref="AG26">
    <cfRule type="duplicateValues" dxfId="1102" priority="32"/>
  </conditionalFormatting>
  <conditionalFormatting sqref="AG27">
    <cfRule type="duplicateValues" dxfId="1101" priority="31"/>
  </conditionalFormatting>
  <conditionalFormatting sqref="AG28">
    <cfRule type="duplicateValues" dxfId="1100" priority="30"/>
  </conditionalFormatting>
  <printOptions horizontalCentered="1" verticalCentered="1"/>
  <pageMargins left="0.25" right="0.25" top="0.75" bottom="0.75" header="0.3" footer="0.3"/>
  <pageSetup paperSize="3" scale="50" orientation="landscape" horizontalDpi="1200" verticalDpi="1200" r:id="rId1"/>
  <headerFooter>
    <oddHeader>&amp;A</oddHeader>
    <oddFooter>&amp;C&amp;F&amp;R&amp;D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92D050"/>
    <pageSetUpPr fitToPage="1"/>
  </sheetPr>
  <dimension ref="A1:AD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6.140625" style="1" bestFit="1" customWidth="1"/>
    <col min="2" max="2" width="34.42578125" style="1" customWidth="1"/>
    <col min="3" max="3" width="11.28515625" style="3" customWidth="1"/>
    <col min="4" max="4" width="13.85546875" style="3" customWidth="1"/>
    <col min="5" max="5" width="11.28515625" style="1" customWidth="1"/>
    <col min="6" max="6" width="13.85546875" style="1" customWidth="1"/>
    <col min="7" max="7" width="11.28515625" style="1" customWidth="1"/>
    <col min="8" max="8" width="13.85546875" style="1" customWidth="1"/>
    <col min="9" max="9" width="11.28515625" style="1" customWidth="1"/>
    <col min="10" max="10" width="13.85546875" style="1" customWidth="1"/>
    <col min="11" max="11" width="11.28515625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1.28515625" style="1" customWidth="1"/>
    <col min="16" max="16" width="13.85546875" style="1" customWidth="1"/>
    <col min="17" max="17" width="11.28515625" style="1" customWidth="1"/>
    <col min="18" max="18" width="13.85546875" style="1" customWidth="1"/>
    <col min="19" max="19" width="11.7109375" style="3" customWidth="1"/>
    <col min="20" max="20" width="13.7109375" style="3" bestFit="1" customWidth="1"/>
    <col min="21" max="21" width="11.28515625" style="1" customWidth="1"/>
    <col min="22" max="22" width="13.85546875" style="1" customWidth="1"/>
    <col min="23" max="23" width="11.28515625" customWidth="1"/>
    <col min="24" max="24" width="13.85546875" customWidth="1"/>
    <col min="25" max="25" width="11.28515625" style="1" customWidth="1"/>
    <col min="26" max="26" width="13.85546875" style="1" customWidth="1"/>
    <col min="27" max="27" width="11.28515625" style="1" customWidth="1"/>
    <col min="28" max="28" width="13.85546875" style="1" customWidth="1"/>
    <col min="29" max="29" width="11.28515625" style="1" customWidth="1"/>
    <col min="30" max="30" width="13.85546875" style="1" customWidth="1"/>
    <col min="31" max="16384" width="9.140625" style="1"/>
  </cols>
  <sheetData>
    <row r="1" spans="1:30" s="2" customFormat="1" x14ac:dyDescent="0.2">
      <c r="A1" s="2" t="s">
        <v>1</v>
      </c>
      <c r="C1" s="3"/>
      <c r="D1" s="3"/>
      <c r="S1" s="3"/>
      <c r="T1" s="3"/>
      <c r="W1" s="13"/>
      <c r="X1" s="13"/>
    </row>
    <row r="2" spans="1:30" s="4" customFormat="1" ht="12.75" customHeight="1" thickBot="1" x14ac:dyDescent="0.25">
      <c r="C2" s="129" t="s">
        <v>325</v>
      </c>
      <c r="D2" s="129"/>
      <c r="E2" s="129" t="s">
        <v>330</v>
      </c>
      <c r="F2" s="129"/>
      <c r="G2" s="129" t="s">
        <v>333</v>
      </c>
      <c r="H2" s="129"/>
      <c r="I2" s="129"/>
      <c r="J2" s="129"/>
      <c r="K2" s="129"/>
      <c r="L2" s="129"/>
      <c r="M2" s="129" t="s">
        <v>328</v>
      </c>
      <c r="N2" s="129"/>
      <c r="O2" s="129"/>
      <c r="P2" s="129"/>
      <c r="Q2" s="129"/>
      <c r="R2" s="129"/>
      <c r="S2" s="129" t="s">
        <v>327</v>
      </c>
      <c r="T2" s="129"/>
      <c r="U2" s="129" t="s">
        <v>329</v>
      </c>
      <c r="V2" s="129"/>
      <c r="W2" s="129"/>
      <c r="X2" s="129"/>
      <c r="Y2" s="129" t="s">
        <v>334</v>
      </c>
      <c r="Z2" s="129"/>
      <c r="AA2" s="129" t="s">
        <v>326</v>
      </c>
      <c r="AB2" s="129"/>
      <c r="AC2" s="129"/>
      <c r="AD2" s="129"/>
    </row>
    <row r="3" spans="1:30" s="3" customFormat="1" ht="30" customHeight="1" thickBot="1" x14ac:dyDescent="0.25">
      <c r="A3" s="180" t="s">
        <v>25</v>
      </c>
      <c r="B3" s="5" t="s">
        <v>245</v>
      </c>
      <c r="C3" s="137">
        <v>189366</v>
      </c>
      <c r="D3" s="138"/>
      <c r="E3" s="196">
        <v>204845</v>
      </c>
      <c r="F3" s="198"/>
      <c r="G3" s="173">
        <v>176284</v>
      </c>
      <c r="H3" s="174"/>
      <c r="I3" s="174"/>
      <c r="J3" s="174"/>
      <c r="K3" s="174"/>
      <c r="L3" s="175"/>
      <c r="M3" s="173">
        <v>200095</v>
      </c>
      <c r="N3" s="174"/>
      <c r="O3" s="174"/>
      <c r="P3" s="174"/>
      <c r="Q3" s="174"/>
      <c r="R3" s="175"/>
      <c r="S3" s="137">
        <v>203375</v>
      </c>
      <c r="T3" s="138"/>
      <c r="U3" s="196">
        <v>205613</v>
      </c>
      <c r="V3" s="198"/>
      <c r="W3" s="198"/>
      <c r="X3" s="197"/>
      <c r="Y3" s="196" t="s">
        <v>249</v>
      </c>
      <c r="Z3" s="197"/>
      <c r="AA3" s="203">
        <v>203089</v>
      </c>
      <c r="AB3" s="204"/>
      <c r="AC3" s="204"/>
      <c r="AD3" s="205"/>
    </row>
    <row r="4" spans="1:30" s="3" customFormat="1" ht="35.1" customHeight="1" thickBot="1" x14ac:dyDescent="0.25">
      <c r="A4" s="181"/>
      <c r="B4" s="7" t="s">
        <v>26</v>
      </c>
      <c r="C4" s="49" t="s">
        <v>202</v>
      </c>
      <c r="D4" s="52"/>
      <c r="E4" s="140" t="s">
        <v>219</v>
      </c>
      <c r="F4" s="195"/>
      <c r="G4" s="158" t="s">
        <v>207</v>
      </c>
      <c r="H4" s="159"/>
      <c r="I4" s="159"/>
      <c r="J4" s="159"/>
      <c r="K4" s="159"/>
      <c r="L4" s="160"/>
      <c r="M4" s="158" t="s">
        <v>170</v>
      </c>
      <c r="N4" s="159"/>
      <c r="O4" s="159"/>
      <c r="P4" s="159"/>
      <c r="Q4" s="159"/>
      <c r="R4" s="160"/>
      <c r="S4" s="140" t="s">
        <v>281</v>
      </c>
      <c r="T4" s="141"/>
      <c r="U4" s="140" t="s">
        <v>169</v>
      </c>
      <c r="V4" s="195"/>
      <c r="W4" s="195"/>
      <c r="X4" s="141"/>
      <c r="Y4" s="161" t="s">
        <v>95</v>
      </c>
      <c r="Z4" s="162"/>
      <c r="AA4" s="206" t="s">
        <v>262</v>
      </c>
      <c r="AB4" s="207"/>
      <c r="AC4" s="207"/>
      <c r="AD4" s="208"/>
    </row>
    <row r="5" spans="1:30" s="3" customFormat="1" ht="35.1" customHeight="1" thickBot="1" x14ac:dyDescent="0.25">
      <c r="A5" s="182"/>
      <c r="B5" s="5"/>
      <c r="C5" s="51" t="s">
        <v>109</v>
      </c>
      <c r="D5" s="53"/>
      <c r="E5" s="158" t="s">
        <v>136</v>
      </c>
      <c r="F5" s="160"/>
      <c r="G5" s="158" t="s">
        <v>119</v>
      </c>
      <c r="H5" s="160"/>
      <c r="I5" s="158" t="s">
        <v>118</v>
      </c>
      <c r="J5" s="160"/>
      <c r="K5" s="158" t="s">
        <v>120</v>
      </c>
      <c r="L5" s="160"/>
      <c r="M5" s="158" t="s">
        <v>160</v>
      </c>
      <c r="N5" s="160"/>
      <c r="O5" s="158" t="s">
        <v>161</v>
      </c>
      <c r="P5" s="160"/>
      <c r="Q5" s="158" t="s">
        <v>162</v>
      </c>
      <c r="R5" s="160"/>
      <c r="S5" s="140" t="s">
        <v>280</v>
      </c>
      <c r="T5" s="141"/>
      <c r="U5" s="158" t="s">
        <v>110</v>
      </c>
      <c r="V5" s="160"/>
      <c r="W5" s="158" t="s">
        <v>111</v>
      </c>
      <c r="X5" s="160"/>
      <c r="Y5" s="161" t="s">
        <v>121</v>
      </c>
      <c r="Z5" s="162"/>
      <c r="AA5" s="161" t="s">
        <v>127</v>
      </c>
      <c r="AB5" s="162"/>
      <c r="AC5" s="158" t="s">
        <v>135</v>
      </c>
      <c r="AD5" s="160"/>
    </row>
    <row r="6" spans="1:30" s="3" customFormat="1" ht="15.75" x14ac:dyDescent="0.2">
      <c r="A6" s="114"/>
      <c r="B6" s="118" t="s">
        <v>268</v>
      </c>
      <c r="C6" s="163" t="s">
        <v>282</v>
      </c>
      <c r="D6" s="164"/>
      <c r="E6" s="134">
        <v>37.783019000000003</v>
      </c>
      <c r="F6" s="131"/>
      <c r="G6" s="134">
        <v>39.70082</v>
      </c>
      <c r="H6" s="131"/>
      <c r="I6" s="134">
        <v>39.317300000000003</v>
      </c>
      <c r="J6" s="131"/>
      <c r="K6" s="134">
        <v>39.574890000000003</v>
      </c>
      <c r="L6" s="131"/>
      <c r="M6" s="134">
        <v>38.930371780000002</v>
      </c>
      <c r="N6" s="131"/>
      <c r="O6" s="134">
        <v>39.00804145</v>
      </c>
      <c r="P6" s="131"/>
      <c r="Q6" s="134">
        <v>39.343961839999999</v>
      </c>
      <c r="R6" s="131"/>
      <c r="S6" s="130" t="s">
        <v>278</v>
      </c>
      <c r="T6" s="131"/>
      <c r="U6" s="134" t="s">
        <v>274</v>
      </c>
      <c r="V6" s="131"/>
      <c r="W6" s="134" t="s">
        <v>316</v>
      </c>
      <c r="X6" s="131"/>
      <c r="Y6" s="163" t="s">
        <v>286</v>
      </c>
      <c r="Z6" s="164"/>
      <c r="AA6" s="134">
        <v>38.895589999999999</v>
      </c>
      <c r="AB6" s="131"/>
      <c r="AC6" s="134">
        <v>38.326729999999998</v>
      </c>
      <c r="AD6" s="131"/>
    </row>
    <row r="7" spans="1:30" s="3" customFormat="1" ht="16.5" thickBot="1" x14ac:dyDescent="0.25">
      <c r="A7" s="114"/>
      <c r="B7" s="118" t="s">
        <v>269</v>
      </c>
      <c r="C7" s="165" t="s">
        <v>283</v>
      </c>
      <c r="D7" s="166"/>
      <c r="E7" s="142">
        <v>80.478217000000001</v>
      </c>
      <c r="F7" s="143"/>
      <c r="G7" s="142">
        <v>-79.789400000000001</v>
      </c>
      <c r="H7" s="143"/>
      <c r="I7" s="142">
        <v>-80.220160000000007</v>
      </c>
      <c r="J7" s="143"/>
      <c r="K7" s="142">
        <v>-79.844650000000001</v>
      </c>
      <c r="L7" s="143"/>
      <c r="M7" s="142">
        <v>-79.905321130000004</v>
      </c>
      <c r="N7" s="143"/>
      <c r="O7" s="142">
        <v>-80.30804784</v>
      </c>
      <c r="P7" s="143"/>
      <c r="Q7" s="142">
        <v>-80.23740574</v>
      </c>
      <c r="R7" s="143"/>
      <c r="S7" s="139" t="s">
        <v>279</v>
      </c>
      <c r="T7" s="136"/>
      <c r="U7" s="142" t="s">
        <v>275</v>
      </c>
      <c r="V7" s="143"/>
      <c r="W7" s="142" t="s">
        <v>317</v>
      </c>
      <c r="X7" s="143"/>
      <c r="Y7" s="165" t="s">
        <v>287</v>
      </c>
      <c r="Z7" s="166"/>
      <c r="AA7" s="142">
        <v>-79.767989999999998</v>
      </c>
      <c r="AB7" s="143"/>
      <c r="AC7" s="142">
        <v>-80.835350000000005</v>
      </c>
      <c r="AD7" s="143"/>
    </row>
    <row r="8" spans="1:30" s="3" customFormat="1" ht="20.100000000000001" customHeight="1" thickBot="1" x14ac:dyDescent="0.25">
      <c r="A8" s="201"/>
      <c r="B8" s="14" t="s">
        <v>30</v>
      </c>
      <c r="C8" s="55" t="s">
        <v>58</v>
      </c>
      <c r="D8" s="56"/>
      <c r="E8" s="149" t="s">
        <v>100</v>
      </c>
      <c r="F8" s="150"/>
      <c r="G8" s="149" t="s">
        <v>35</v>
      </c>
      <c r="H8" s="150"/>
      <c r="I8" s="149" t="s">
        <v>33</v>
      </c>
      <c r="J8" s="150"/>
      <c r="K8" s="149" t="s">
        <v>37</v>
      </c>
      <c r="L8" s="150"/>
      <c r="M8" s="149" t="s">
        <v>163</v>
      </c>
      <c r="N8" s="150"/>
      <c r="O8" s="149" t="s">
        <v>165</v>
      </c>
      <c r="P8" s="150"/>
      <c r="Q8" s="149" t="s">
        <v>167</v>
      </c>
      <c r="R8" s="150"/>
      <c r="S8" s="57" t="s">
        <v>276</v>
      </c>
      <c r="T8" s="58"/>
      <c r="U8" s="149" t="s">
        <v>60</v>
      </c>
      <c r="V8" s="150"/>
      <c r="W8" s="149" t="s">
        <v>62</v>
      </c>
      <c r="X8" s="150"/>
      <c r="Y8" s="149" t="s">
        <v>52</v>
      </c>
      <c r="Z8" s="150"/>
      <c r="AA8" s="149" t="s">
        <v>47</v>
      </c>
      <c r="AB8" s="150"/>
      <c r="AC8" s="149" t="s">
        <v>45</v>
      </c>
      <c r="AD8" s="150"/>
    </row>
    <row r="9" spans="1:30" s="3" customFormat="1" ht="20.100000000000001" customHeight="1" thickBot="1" x14ac:dyDescent="0.25">
      <c r="A9" s="202"/>
      <c r="B9" s="12"/>
      <c r="C9" s="57" t="s">
        <v>59</v>
      </c>
      <c r="D9" s="58"/>
      <c r="E9" s="151" t="s">
        <v>137</v>
      </c>
      <c r="F9" s="152"/>
      <c r="G9" s="178" t="s">
        <v>36</v>
      </c>
      <c r="H9" s="179"/>
      <c r="I9" s="151" t="s">
        <v>44</v>
      </c>
      <c r="J9" s="152"/>
      <c r="K9" s="178" t="s">
        <v>38</v>
      </c>
      <c r="L9" s="179"/>
      <c r="M9" s="178" t="s">
        <v>164</v>
      </c>
      <c r="N9" s="179"/>
      <c r="O9" s="151" t="s">
        <v>166</v>
      </c>
      <c r="P9" s="152"/>
      <c r="Q9" s="178" t="s">
        <v>168</v>
      </c>
      <c r="R9" s="179"/>
      <c r="S9" s="57" t="s">
        <v>277</v>
      </c>
      <c r="T9" s="58"/>
      <c r="U9" s="151" t="s">
        <v>61</v>
      </c>
      <c r="V9" s="152"/>
      <c r="W9" s="151" t="s">
        <v>63</v>
      </c>
      <c r="X9" s="152"/>
      <c r="Y9" s="151" t="s">
        <v>96</v>
      </c>
      <c r="Z9" s="152"/>
      <c r="AA9" s="151" t="s">
        <v>34</v>
      </c>
      <c r="AB9" s="152"/>
      <c r="AC9" s="178" t="s">
        <v>46</v>
      </c>
      <c r="AD9" s="179"/>
    </row>
    <row r="10" spans="1:30" s="2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s="2" customFormat="1" ht="20.100000000000001" customHeight="1" x14ac:dyDescent="0.2">
      <c r="A11" s="37">
        <v>1</v>
      </c>
      <c r="B11" s="37" t="s">
        <v>6</v>
      </c>
      <c r="C11" s="115">
        <v>74.510000000000005</v>
      </c>
      <c r="D11" s="18">
        <f>IF(C11="No Bid","",IF(C11&lt;&gt;0,C11+'Basic Price Adjustment'!$E33,""))</f>
        <v>73.790000000000006</v>
      </c>
      <c r="E11" s="115">
        <v>62.32</v>
      </c>
      <c r="F11" s="18">
        <f>IF(E11="No Bid","",IF(E11&lt;&gt;0,E11+'Basic Price Adjustment'!$E33,""))</f>
        <v>61.6</v>
      </c>
      <c r="G11" s="115">
        <v>55.2</v>
      </c>
      <c r="H11" s="18">
        <f>IF(G11="No Bid","",IF(G11&lt;&gt;0,G11+'Basic Price Adjustment'!$E33,""))</f>
        <v>54.480000000000004</v>
      </c>
      <c r="I11" s="115">
        <v>64</v>
      </c>
      <c r="J11" s="18">
        <f>IF(I11="No Bid","",IF(I11&lt;&gt;0,I11+'Basic Price Adjustment'!$E33,""))</f>
        <v>63.28</v>
      </c>
      <c r="K11" s="115">
        <v>55.2</v>
      </c>
      <c r="L11" s="18">
        <f>IF(K11="No Bid","",IF(K11&lt;&gt;0,K11+'Basic Price Adjustment'!$E33,""))</f>
        <v>54.480000000000004</v>
      </c>
      <c r="M11" s="115">
        <v>63.28</v>
      </c>
      <c r="N11" s="18">
        <f>IF(M11="No Bid","",IF(M11&lt;&gt;0,M11+'Basic Price Adjustment'!$E33,""))</f>
        <v>62.56</v>
      </c>
      <c r="O11" s="115">
        <v>68.95</v>
      </c>
      <c r="P11" s="18">
        <f>IF(O11="No Bid","",IF(O11&lt;&gt;0,O11+'Basic Price Adjustment'!$E33,""))</f>
        <v>68.23</v>
      </c>
      <c r="Q11" s="115">
        <v>69.64</v>
      </c>
      <c r="R11" s="18">
        <f>IF(Q11="No Bid","",IF(Q11&lt;&gt;0,Q11+'Basic Price Adjustment'!$E33,""))</f>
        <v>68.92</v>
      </c>
      <c r="S11" s="120">
        <v>80</v>
      </c>
      <c r="T11" s="18">
        <f>IF(S11="No Bid","",IF(S11&lt;&gt;0,S11+'Basic Price Adjustment'!$E33,""))</f>
        <v>79.28</v>
      </c>
      <c r="U11" s="115">
        <v>71</v>
      </c>
      <c r="V11" s="18">
        <f>IF(U11="No Bid","",IF(U11&lt;&gt;0,U11+'Basic Price Adjustment'!$E33,""))</f>
        <v>70.28</v>
      </c>
      <c r="W11" s="115">
        <v>61</v>
      </c>
      <c r="X11" s="18">
        <f>IF(W11="No Bid","",IF(W11&lt;&gt;0,W11+'Basic Price Adjustment'!$E33,""))</f>
        <v>60.28</v>
      </c>
      <c r="Y11" s="115">
        <v>60.85</v>
      </c>
      <c r="Z11" s="18">
        <f>IF(Y11="No Bid","",IF(Y11&lt;&gt;0,Y11+'Basic Price Adjustment'!$E33,""))</f>
        <v>60.13</v>
      </c>
      <c r="AA11" s="115">
        <v>67.5</v>
      </c>
      <c r="AB11" s="18">
        <f>IF(AA11="No Bid","",IF(AA11&lt;&gt;0,AA11+'Basic Price Adjustment'!$E33,""))</f>
        <v>66.78</v>
      </c>
      <c r="AC11" s="115">
        <v>94</v>
      </c>
      <c r="AD11" s="18">
        <f>IF(AC11="No Bid","",IF(AC11&lt;&gt;0,AC11+'Basic Price Adjustment'!$E33,""))</f>
        <v>93.28</v>
      </c>
    </row>
    <row r="12" spans="1:30" s="2" customFormat="1" ht="20.100000000000001" customHeight="1" x14ac:dyDescent="0.2">
      <c r="A12" s="31">
        <v>2</v>
      </c>
      <c r="B12" s="31" t="s">
        <v>179</v>
      </c>
      <c r="C12" s="115">
        <v>75.510000000000005</v>
      </c>
      <c r="D12" s="18">
        <f>IF(C12="No Bid","",IF(C12&lt;&gt;0,C12+'Basic Price Adjustment'!$E34,""))</f>
        <v>74.740000000000009</v>
      </c>
      <c r="E12" s="115"/>
      <c r="F12" s="18" t="str">
        <f>IF(E12="No Bid","",IF(E12&lt;&gt;0,E12+'Basic Price Adjustment'!$E34,""))</f>
        <v/>
      </c>
      <c r="G12" s="115">
        <v>61.7</v>
      </c>
      <c r="H12" s="18">
        <f>IF(G12="No Bid","",IF(G12&lt;&gt;0,G12+'Basic Price Adjustment'!$E34,""))</f>
        <v>60.93</v>
      </c>
      <c r="I12" s="115">
        <v>68.900000000000006</v>
      </c>
      <c r="J12" s="18">
        <f>IF(I12="No Bid","",IF(I12&lt;&gt;0,I12+'Basic Price Adjustment'!$E34,""))</f>
        <v>68.13000000000001</v>
      </c>
      <c r="K12" s="115">
        <v>61.7</v>
      </c>
      <c r="L12" s="18">
        <f>IF(K12="No Bid","",IF(K12&lt;&gt;0,K12+'Basic Price Adjustment'!$E34,""))</f>
        <v>60.93</v>
      </c>
      <c r="M12" s="115">
        <v>62.87</v>
      </c>
      <c r="N12" s="18">
        <f>IF(M12="No Bid","",IF(M12&lt;&gt;0,M12+'Basic Price Adjustment'!$E34,""))</f>
        <v>62.099999999999994</v>
      </c>
      <c r="O12" s="115">
        <v>72.88</v>
      </c>
      <c r="P12" s="18">
        <f>IF(O12="No Bid","",IF(O12&lt;&gt;0,O12+'Basic Price Adjustment'!$E34,""))</f>
        <v>72.11</v>
      </c>
      <c r="Q12" s="115">
        <v>73.33</v>
      </c>
      <c r="R12" s="18">
        <f>IF(Q12="No Bid","",IF(Q12&lt;&gt;0,Q12+'Basic Price Adjustment'!$E34,""))</f>
        <v>72.56</v>
      </c>
      <c r="S12" s="115">
        <v>86</v>
      </c>
      <c r="T12" s="18">
        <f>IF(S12="No Bid","",IF(S12&lt;&gt;0,S12+'Basic Price Adjustment'!$E34,""))</f>
        <v>85.23</v>
      </c>
      <c r="U12" s="115">
        <v>78</v>
      </c>
      <c r="V12" s="18">
        <f>IF(U12="No Bid","",IF(U12&lt;&gt;0,U12+'Basic Price Adjustment'!$E34,""))</f>
        <v>77.23</v>
      </c>
      <c r="W12" s="115">
        <v>67</v>
      </c>
      <c r="X12" s="18">
        <f>IF(W12="No Bid","",IF(W12&lt;&gt;0,W12+'Basic Price Adjustment'!$E34,""))</f>
        <v>66.23</v>
      </c>
      <c r="Y12" s="115">
        <v>60.85</v>
      </c>
      <c r="Z12" s="18">
        <f>IF(Y12="No Bid","",IF(Y12&lt;&gt;0,Y12+'Basic Price Adjustment'!$E34,""))</f>
        <v>60.08</v>
      </c>
      <c r="AA12" s="115">
        <v>67.5</v>
      </c>
      <c r="AB12" s="18">
        <f>IF(AA12="No Bid","",IF(AA12&lt;&gt;0,AA12+'Basic Price Adjustment'!$E34,""))</f>
        <v>66.73</v>
      </c>
      <c r="AC12" s="115">
        <v>94</v>
      </c>
      <c r="AD12" s="18">
        <f>IF(AC12="No Bid","",IF(AC12&lt;&gt;0,AC12+'Basic Price Adjustment'!$E34,""))</f>
        <v>93.23</v>
      </c>
    </row>
    <row r="13" spans="1:30" s="2" customFormat="1" ht="20.100000000000001" customHeight="1" x14ac:dyDescent="0.2">
      <c r="A13" s="36">
        <v>3</v>
      </c>
      <c r="B13" s="36" t="s">
        <v>7</v>
      </c>
      <c r="C13" s="115">
        <v>77.540000000000006</v>
      </c>
      <c r="D13" s="18">
        <f>IF(C13="No Bid","",IF(C13&lt;&gt;0,C13+'Basic Price Adjustment'!$E35,""))</f>
        <v>76.710000000000008</v>
      </c>
      <c r="E13" s="115">
        <v>72.87</v>
      </c>
      <c r="F13" s="18">
        <f>IF(E13="No Bid","",IF(E13&lt;&gt;0,E13+'Basic Price Adjustment'!$E35,""))</f>
        <v>72.040000000000006</v>
      </c>
      <c r="G13" s="115">
        <v>60.35</v>
      </c>
      <c r="H13" s="18">
        <f>IF(G13="No Bid","",IF(G13&lt;&gt;0,G13+'Basic Price Adjustment'!$E35,""))</f>
        <v>59.52</v>
      </c>
      <c r="I13" s="115">
        <v>67</v>
      </c>
      <c r="J13" s="18">
        <f>IF(I13="No Bid","",IF(I13&lt;&gt;0,I13+'Basic Price Adjustment'!$E35,""))</f>
        <v>66.17</v>
      </c>
      <c r="K13" s="115">
        <v>60.35</v>
      </c>
      <c r="L13" s="18">
        <f>IF(K13="No Bid","",IF(K13&lt;&gt;0,K13+'Basic Price Adjustment'!$E35,""))</f>
        <v>59.52</v>
      </c>
      <c r="M13" s="115">
        <v>68.45</v>
      </c>
      <c r="N13" s="18">
        <f>IF(M13="No Bid","",IF(M13&lt;&gt;0,M13+'Basic Price Adjustment'!$E35,""))</f>
        <v>67.62</v>
      </c>
      <c r="O13" s="115">
        <v>73.2</v>
      </c>
      <c r="P13" s="18">
        <f>IF(O13="No Bid","",IF(O13&lt;&gt;0,O13+'Basic Price Adjustment'!$E35,""))</f>
        <v>72.37</v>
      </c>
      <c r="Q13" s="115">
        <v>73.33</v>
      </c>
      <c r="R13" s="18">
        <f>IF(Q13="No Bid","",IF(Q13&lt;&gt;0,Q13+'Basic Price Adjustment'!$E35,""))</f>
        <v>72.5</v>
      </c>
      <c r="S13" s="120">
        <v>84</v>
      </c>
      <c r="T13" s="18">
        <f>IF(S13="No Bid","",IF(S13&lt;&gt;0,S13+'Basic Price Adjustment'!$E35,""))</f>
        <v>83.17</v>
      </c>
      <c r="U13" s="115">
        <v>76</v>
      </c>
      <c r="V13" s="18">
        <f>IF(U13="No Bid","",IF(U13&lt;&gt;0,U13+'Basic Price Adjustment'!$E35,""))</f>
        <v>75.17</v>
      </c>
      <c r="W13" s="115">
        <v>65</v>
      </c>
      <c r="X13" s="18">
        <f>IF(W13="No Bid","",IF(W13&lt;&gt;0,W13+'Basic Price Adjustment'!$E35,""))</f>
        <v>64.17</v>
      </c>
      <c r="Y13" s="115">
        <v>63.15</v>
      </c>
      <c r="Z13" s="18">
        <f>IF(Y13="No Bid","",IF(Y13&lt;&gt;0,Y13+'Basic Price Adjustment'!$E35,""))</f>
        <v>62.32</v>
      </c>
      <c r="AA13" s="115">
        <v>73.75</v>
      </c>
      <c r="AB13" s="18">
        <f>IF(AA13="No Bid","",IF(AA13&lt;&gt;0,AA13+'Basic Price Adjustment'!$E35,""))</f>
        <v>72.92</v>
      </c>
      <c r="AC13" s="115">
        <v>98</v>
      </c>
      <c r="AD13" s="18">
        <f>IF(AC13="No Bid","",IF(AC13&lt;&gt;0,AC13+'Basic Price Adjustment'!$E35,""))</f>
        <v>97.17</v>
      </c>
    </row>
    <row r="14" spans="1:30" s="2" customFormat="1" ht="20.100000000000001" customHeight="1" x14ac:dyDescent="0.2">
      <c r="A14" s="31">
        <v>4</v>
      </c>
      <c r="B14" s="31" t="s">
        <v>8</v>
      </c>
      <c r="C14" s="115">
        <v>77.540000000000006</v>
      </c>
      <c r="D14" s="18">
        <f>IF(C14="No Bid","",IF(C14&lt;&gt;0,C14+'Basic Price Adjustment'!$E36,""))</f>
        <v>76.710000000000008</v>
      </c>
      <c r="E14" s="115">
        <v>72.87</v>
      </c>
      <c r="F14" s="18">
        <f>IF(E14="No Bid","",IF(E14&lt;&gt;0,E14+'Basic Price Adjustment'!$E36,""))</f>
        <v>72.040000000000006</v>
      </c>
      <c r="G14" s="115">
        <v>60.35</v>
      </c>
      <c r="H14" s="18">
        <f>IF(G14="No Bid","",IF(G14&lt;&gt;0,G14+'Basic Price Adjustment'!$E36,""))</f>
        <v>59.52</v>
      </c>
      <c r="I14" s="115">
        <v>67</v>
      </c>
      <c r="J14" s="18">
        <f>IF(I14="No Bid","",IF(I14&lt;&gt;0,I14+'Basic Price Adjustment'!$E36,""))</f>
        <v>66.17</v>
      </c>
      <c r="K14" s="115">
        <v>60.35</v>
      </c>
      <c r="L14" s="18">
        <f>IF(K14="No Bid","",IF(K14&lt;&gt;0,K14+'Basic Price Adjustment'!$E36,""))</f>
        <v>59.52</v>
      </c>
      <c r="M14" s="115">
        <v>68.45</v>
      </c>
      <c r="N14" s="18">
        <f>IF(M14="No Bid","",IF(M14&lt;&gt;0,M14+'Basic Price Adjustment'!$E36,""))</f>
        <v>67.62</v>
      </c>
      <c r="O14" s="115">
        <v>73.2</v>
      </c>
      <c r="P14" s="18">
        <f>IF(O14="No Bid","",IF(O14&lt;&gt;0,O14+'Basic Price Adjustment'!$E36,""))</f>
        <v>72.37</v>
      </c>
      <c r="Q14" s="115">
        <v>73.33</v>
      </c>
      <c r="R14" s="18">
        <f>IF(Q14="No Bid","",IF(Q14&lt;&gt;0,Q14+'Basic Price Adjustment'!$E36,""))</f>
        <v>72.5</v>
      </c>
      <c r="S14" s="115">
        <v>84</v>
      </c>
      <c r="T14" s="18">
        <f>IF(S14="No Bid","",IF(S14&lt;&gt;0,S14+'Basic Price Adjustment'!$E36,""))</f>
        <v>83.17</v>
      </c>
      <c r="U14" s="115">
        <v>76</v>
      </c>
      <c r="V14" s="18">
        <f>IF(U14="No Bid","",IF(U14&lt;&gt;0,U14+'Basic Price Adjustment'!$E36,""))</f>
        <v>75.17</v>
      </c>
      <c r="W14" s="115">
        <v>65</v>
      </c>
      <c r="X14" s="18">
        <f>IF(W14="No Bid","",IF(W14&lt;&gt;0,W14+'Basic Price Adjustment'!$E36,""))</f>
        <v>64.17</v>
      </c>
      <c r="Y14" s="115">
        <v>63.15</v>
      </c>
      <c r="Z14" s="18">
        <f>IF(Y14="No Bid","",IF(Y14&lt;&gt;0,Y14+'Basic Price Adjustment'!$E36,""))</f>
        <v>62.32</v>
      </c>
      <c r="AA14" s="115">
        <v>73.75</v>
      </c>
      <c r="AB14" s="18">
        <f>IF(AA14="No Bid","",IF(AA14&lt;&gt;0,AA14+'Basic Price Adjustment'!$E36,""))</f>
        <v>72.92</v>
      </c>
      <c r="AC14" s="115">
        <v>98</v>
      </c>
      <c r="AD14" s="18">
        <f>IF(AC14="No Bid","",IF(AC14&lt;&gt;0,AC14+'Basic Price Adjustment'!$E36,""))</f>
        <v>97.17</v>
      </c>
    </row>
    <row r="15" spans="1:30" s="2" customFormat="1" ht="20.100000000000001" customHeight="1" x14ac:dyDescent="0.2">
      <c r="A15" s="36">
        <v>5</v>
      </c>
      <c r="B15" s="36" t="s">
        <v>9</v>
      </c>
      <c r="C15" s="115">
        <v>78.59</v>
      </c>
      <c r="D15" s="18">
        <f>IF(C15="No Bid","",IF(C15&lt;&gt;0,C15+'Basic Price Adjustment'!$E37,""))</f>
        <v>77.740000000000009</v>
      </c>
      <c r="E15" s="115">
        <v>73.61</v>
      </c>
      <c r="F15" s="18">
        <f>IF(E15="No Bid","",IF(E15&lt;&gt;0,E15+'Basic Price Adjustment'!$E37,""))</f>
        <v>72.760000000000005</v>
      </c>
      <c r="G15" s="115">
        <v>60.35</v>
      </c>
      <c r="H15" s="18">
        <f>IF(G15="No Bid","",IF(G15&lt;&gt;0,G15+'Basic Price Adjustment'!$E37,""))</f>
        <v>59.5</v>
      </c>
      <c r="I15" s="115">
        <v>67</v>
      </c>
      <c r="J15" s="18">
        <f>IF(I15="No Bid","",IF(I15&lt;&gt;0,I15+'Basic Price Adjustment'!$E37,""))</f>
        <v>66.150000000000006</v>
      </c>
      <c r="K15" s="115">
        <v>60.35</v>
      </c>
      <c r="L15" s="18">
        <f>IF(K15="No Bid","",IF(K15&lt;&gt;0,K15+'Basic Price Adjustment'!$E37,""))</f>
        <v>59.5</v>
      </c>
      <c r="M15" s="115">
        <v>69.510000000000005</v>
      </c>
      <c r="N15" s="18">
        <f>IF(M15="No Bid","",IF(M15&lt;&gt;0,M15+'Basic Price Adjustment'!$E37,""))</f>
        <v>68.660000000000011</v>
      </c>
      <c r="O15" s="115">
        <v>73.41</v>
      </c>
      <c r="P15" s="18">
        <f>IF(O15="No Bid","",IF(O15&lt;&gt;0,O15+'Basic Price Adjustment'!$E37,""))</f>
        <v>72.56</v>
      </c>
      <c r="Q15" s="115">
        <v>73.41</v>
      </c>
      <c r="R15" s="18">
        <f>IF(Q15="No Bid","",IF(Q15&lt;&gt;0,Q15+'Basic Price Adjustment'!$E37,""))</f>
        <v>72.56</v>
      </c>
      <c r="S15" s="120">
        <v>85</v>
      </c>
      <c r="T15" s="18">
        <f>IF(S15="No Bid","",IF(S15&lt;&gt;0,S15+'Basic Price Adjustment'!$E37,""))</f>
        <v>84.15</v>
      </c>
      <c r="U15" s="115">
        <v>76</v>
      </c>
      <c r="V15" s="18">
        <f>IF(U15="No Bid","",IF(U15&lt;&gt;0,U15+'Basic Price Adjustment'!$E37,""))</f>
        <v>75.150000000000006</v>
      </c>
      <c r="W15" s="115">
        <v>65</v>
      </c>
      <c r="X15" s="18">
        <f>IF(W15="No Bid","",IF(W15&lt;&gt;0,W15+'Basic Price Adjustment'!$E37,""))</f>
        <v>64.150000000000006</v>
      </c>
      <c r="Y15" s="115">
        <v>62.7</v>
      </c>
      <c r="Z15" s="18">
        <f>IF(Y15="No Bid","",IF(Y15&lt;&gt;0,Y15+'Basic Price Adjustment'!$E37,""))</f>
        <v>61.85</v>
      </c>
      <c r="AA15" s="115">
        <v>76</v>
      </c>
      <c r="AB15" s="18">
        <f>IF(AA15="No Bid","",IF(AA15&lt;&gt;0,AA15+'Basic Price Adjustment'!$E37,""))</f>
        <v>75.150000000000006</v>
      </c>
      <c r="AC15" s="115">
        <v>100</v>
      </c>
      <c r="AD15" s="18">
        <f>IF(AC15="No Bid","",IF(AC15&lt;&gt;0,AC15+'Basic Price Adjustment'!$E37,""))</f>
        <v>99.15</v>
      </c>
    </row>
    <row r="16" spans="1:30" s="2" customFormat="1" ht="20.100000000000001" customHeight="1" x14ac:dyDescent="0.2">
      <c r="A16" s="31">
        <v>6</v>
      </c>
      <c r="B16" s="31" t="s">
        <v>10</v>
      </c>
      <c r="C16" s="115">
        <v>85.91</v>
      </c>
      <c r="D16" s="18">
        <f>IF(C16="No Bid","",IF(C16&lt;&gt;0,C16+'Basic Price Adjustment'!$E38,""))</f>
        <v>85.07</v>
      </c>
      <c r="E16" s="115"/>
      <c r="F16" s="18" t="str">
        <f>IF(E16="No Bid","",IF(E16&lt;&gt;0,E16+'Basic Price Adjustment'!$E38,""))</f>
        <v/>
      </c>
      <c r="G16" s="115">
        <v>68</v>
      </c>
      <c r="H16" s="18">
        <f>IF(G16="No Bid","",IF(G16&lt;&gt;0,G16+'Basic Price Adjustment'!$E38,""))</f>
        <v>67.16</v>
      </c>
      <c r="I16" s="115">
        <v>74.3</v>
      </c>
      <c r="J16" s="18">
        <f>IF(I16="No Bid","",IF(I16&lt;&gt;0,I16+'Basic Price Adjustment'!$E38,""))</f>
        <v>73.459999999999994</v>
      </c>
      <c r="K16" s="115">
        <v>68</v>
      </c>
      <c r="L16" s="18">
        <f>IF(K16="No Bid","",IF(K16&lt;&gt;0,K16+'Basic Price Adjustment'!$E38,""))</f>
        <v>67.16</v>
      </c>
      <c r="M16" s="115">
        <v>72.37</v>
      </c>
      <c r="N16" s="18">
        <f>IF(M16="No Bid","",IF(M16&lt;&gt;0,M16+'Basic Price Adjustment'!$E38,""))</f>
        <v>71.53</v>
      </c>
      <c r="O16" s="115">
        <v>77.09</v>
      </c>
      <c r="P16" s="18">
        <f>IF(O16="No Bid","",IF(O16&lt;&gt;0,O16+'Basic Price Adjustment'!$E38,""))</f>
        <v>76.25</v>
      </c>
      <c r="Q16" s="115">
        <v>77.09</v>
      </c>
      <c r="R16" s="18">
        <f>IF(Q16="No Bid","",IF(Q16&lt;&gt;0,Q16+'Basic Price Adjustment'!$E38,""))</f>
        <v>76.25</v>
      </c>
      <c r="S16" s="115">
        <v>96</v>
      </c>
      <c r="T16" s="18">
        <f>IF(S16="No Bid","",IF(S16&lt;&gt;0,S16+'Basic Price Adjustment'!$E38,""))</f>
        <v>95.16</v>
      </c>
      <c r="U16" s="115">
        <v>91</v>
      </c>
      <c r="V16" s="18">
        <f>IF(U16="No Bid","",IF(U16&lt;&gt;0,U16+'Basic Price Adjustment'!$E38,""))</f>
        <v>90.16</v>
      </c>
      <c r="W16" s="115">
        <v>86</v>
      </c>
      <c r="X16" s="18">
        <f>IF(W16="No Bid","",IF(W16&lt;&gt;0,W16+'Basic Price Adjustment'!$E38,""))</f>
        <v>85.16</v>
      </c>
      <c r="Y16" s="115">
        <v>64.099999999999994</v>
      </c>
      <c r="Z16" s="18">
        <f>IF(Y16="No Bid","",IF(Y16&lt;&gt;0,Y16+'Basic Price Adjustment'!$E38,""))</f>
        <v>63.259999999999991</v>
      </c>
      <c r="AA16" s="115">
        <v>80</v>
      </c>
      <c r="AB16" s="18">
        <f>IF(AA16="No Bid","",IF(AA16&lt;&gt;0,AA16+'Basic Price Adjustment'!$E38,""))</f>
        <v>79.16</v>
      </c>
      <c r="AC16" s="115"/>
      <c r="AD16" s="18" t="str">
        <f>IF(AC16="No Bid","",IF(AC16&lt;&gt;0,AC16+'Basic Price Adjustment'!$E38,""))</f>
        <v/>
      </c>
    </row>
    <row r="17" spans="1:30" s="2" customFormat="1" ht="20.100000000000001" customHeight="1" x14ac:dyDescent="0.2">
      <c r="A17" s="36">
        <v>7</v>
      </c>
      <c r="B17" s="36" t="s">
        <v>11</v>
      </c>
      <c r="C17" s="115">
        <v>79.19</v>
      </c>
      <c r="D17" s="18">
        <f>IF(C17="No Bid","",IF(C17&lt;&gt;0,C17+'Basic Price Adjustment'!$E39,""))</f>
        <v>78.39</v>
      </c>
      <c r="E17" s="115"/>
      <c r="F17" s="18" t="str">
        <f>IF(E17="No Bid","",IF(E17&lt;&gt;0,E17+'Basic Price Adjustment'!$E39,""))</f>
        <v/>
      </c>
      <c r="G17" s="115">
        <v>62.5</v>
      </c>
      <c r="H17" s="18">
        <f>IF(G17="No Bid","",IF(G17&lt;&gt;0,G17+'Basic Price Adjustment'!$E39,""))</f>
        <v>61.7</v>
      </c>
      <c r="I17" s="115">
        <v>72</v>
      </c>
      <c r="J17" s="18">
        <f>IF(I17="No Bid","",IF(I17&lt;&gt;0,I17+'Basic Price Adjustment'!$E39,""))</f>
        <v>71.2</v>
      </c>
      <c r="K17" s="115">
        <v>62.5</v>
      </c>
      <c r="L17" s="18">
        <f>IF(K17="No Bid","",IF(K17&lt;&gt;0,K17+'Basic Price Adjustment'!$E39,""))</f>
        <v>61.7</v>
      </c>
      <c r="M17" s="115">
        <v>68.45</v>
      </c>
      <c r="N17" s="18">
        <f>IF(M17="No Bid","",IF(M17&lt;&gt;0,M17+'Basic Price Adjustment'!$E39,""))</f>
        <v>67.650000000000006</v>
      </c>
      <c r="O17" s="115">
        <v>73.2</v>
      </c>
      <c r="P17" s="18">
        <f>IF(O17="No Bid","",IF(O17&lt;&gt;0,O17+'Basic Price Adjustment'!$E39,""))</f>
        <v>72.400000000000006</v>
      </c>
      <c r="Q17" s="115">
        <v>73.33</v>
      </c>
      <c r="R17" s="18">
        <f>IF(Q17="No Bid","",IF(Q17&lt;&gt;0,Q17+'Basic Price Adjustment'!$E39,""))</f>
        <v>72.53</v>
      </c>
      <c r="S17" s="120">
        <v>86</v>
      </c>
      <c r="T17" s="18">
        <f>IF(S17="No Bid","",IF(S17&lt;&gt;0,S17+'Basic Price Adjustment'!$E39,""))</f>
        <v>85.2</v>
      </c>
      <c r="U17" s="115">
        <v>78</v>
      </c>
      <c r="V17" s="18">
        <f>IF(U17="No Bid","",IF(U17&lt;&gt;0,U17+'Basic Price Adjustment'!$E39,""))</f>
        <v>77.2</v>
      </c>
      <c r="W17" s="115">
        <v>68</v>
      </c>
      <c r="X17" s="18">
        <f>IF(W17="No Bid","",IF(W17&lt;&gt;0,W17+'Basic Price Adjustment'!$E39,""))</f>
        <v>67.2</v>
      </c>
      <c r="Y17" s="115">
        <v>66.849999999999994</v>
      </c>
      <c r="Z17" s="18">
        <f>IF(Y17="No Bid","",IF(Y17&lt;&gt;0,Y17+'Basic Price Adjustment'!$E39,""))</f>
        <v>66.05</v>
      </c>
      <c r="AA17" s="115">
        <v>75</v>
      </c>
      <c r="AB17" s="18">
        <f>IF(AA17="No Bid","",IF(AA17&lt;&gt;0,AA17+'Basic Price Adjustment'!$E39,""))</f>
        <v>74.2</v>
      </c>
      <c r="AC17" s="115">
        <v>98.5</v>
      </c>
      <c r="AD17" s="18">
        <f>IF(AC17="No Bid","",IF(AC17&lt;&gt;0,AC17+'Basic Price Adjustment'!$E39,""))</f>
        <v>97.7</v>
      </c>
    </row>
    <row r="18" spans="1:30" s="2" customFormat="1" ht="20.100000000000001" customHeight="1" x14ac:dyDescent="0.2">
      <c r="A18" s="31">
        <v>8</v>
      </c>
      <c r="B18" s="31" t="s">
        <v>12</v>
      </c>
      <c r="C18" s="115">
        <v>85.39</v>
      </c>
      <c r="D18" s="18">
        <f>IF(C18="No Bid","",IF(C18&lt;&gt;0,C18+'Basic Price Adjustment'!$E40,""))</f>
        <v>84.44</v>
      </c>
      <c r="E18" s="115">
        <v>76.180000000000007</v>
      </c>
      <c r="F18" s="18">
        <f>IF(E18="No Bid","",IF(E18&lt;&gt;0,E18+'Basic Price Adjustment'!$E40,""))</f>
        <v>75.23</v>
      </c>
      <c r="G18" s="115">
        <v>69.099999999999994</v>
      </c>
      <c r="H18" s="18">
        <f>IF(G18="No Bid","",IF(G18&lt;&gt;0,G18+'Basic Price Adjustment'!$E40,""))</f>
        <v>68.149999999999991</v>
      </c>
      <c r="I18" s="115">
        <v>74.900000000000006</v>
      </c>
      <c r="J18" s="18">
        <f>IF(I18="No Bid","",IF(I18&lt;&gt;0,I18+'Basic Price Adjustment'!$E40,""))</f>
        <v>73.95</v>
      </c>
      <c r="K18" s="115">
        <v>69.099999999999994</v>
      </c>
      <c r="L18" s="18">
        <f>IF(K18="No Bid","",IF(K18&lt;&gt;0,K18+'Basic Price Adjustment'!$E40,""))</f>
        <v>68.149999999999991</v>
      </c>
      <c r="M18" s="115">
        <v>77.23</v>
      </c>
      <c r="N18" s="18">
        <f>IF(M18="No Bid","",IF(M18&lt;&gt;0,M18+'Basic Price Adjustment'!$E40,""))</f>
        <v>76.28</v>
      </c>
      <c r="O18" s="115">
        <v>78.08</v>
      </c>
      <c r="P18" s="18">
        <f>IF(O18="No Bid","",IF(O18&lt;&gt;0,O18+'Basic Price Adjustment'!$E40,""))</f>
        <v>77.13</v>
      </c>
      <c r="Q18" s="115">
        <v>78.08</v>
      </c>
      <c r="R18" s="18">
        <f>IF(Q18="No Bid","",IF(Q18&lt;&gt;0,Q18+'Basic Price Adjustment'!$E40,""))</f>
        <v>77.13</v>
      </c>
      <c r="S18" s="115">
        <v>90</v>
      </c>
      <c r="T18" s="18">
        <f>IF(S18="No Bid","",IF(S18&lt;&gt;0,S18+'Basic Price Adjustment'!$E40,""))</f>
        <v>89.05</v>
      </c>
      <c r="U18" s="115">
        <v>79.5</v>
      </c>
      <c r="V18" s="18">
        <f>IF(U18="No Bid","",IF(U18&lt;&gt;0,U18+'Basic Price Adjustment'!$E40,""))</f>
        <v>78.55</v>
      </c>
      <c r="W18" s="115">
        <v>72.5</v>
      </c>
      <c r="X18" s="18">
        <f>IF(W18="No Bid","",IF(W18&lt;&gt;0,W18+'Basic Price Adjustment'!$E40,""))</f>
        <v>71.55</v>
      </c>
      <c r="Y18" s="115">
        <v>69.8</v>
      </c>
      <c r="Z18" s="18">
        <f>IF(Y18="No Bid","",IF(Y18&lt;&gt;0,Y18+'Basic Price Adjustment'!$E40,""))</f>
        <v>68.849999999999994</v>
      </c>
      <c r="AA18" s="115">
        <v>80.5</v>
      </c>
      <c r="AB18" s="18">
        <f>IF(AA18="No Bid","",IF(AA18&lt;&gt;0,AA18+'Basic Price Adjustment'!$E40,""))</f>
        <v>79.55</v>
      </c>
      <c r="AC18" s="115">
        <v>108</v>
      </c>
      <c r="AD18" s="18">
        <f>IF(AC18="No Bid","",IF(AC18&lt;&gt;0,AC18+'Basic Price Adjustment'!$E40,""))</f>
        <v>107.05</v>
      </c>
    </row>
    <row r="19" spans="1:30" s="2" customFormat="1" ht="20.100000000000001" customHeight="1" x14ac:dyDescent="0.2">
      <c r="A19" s="36">
        <v>9</v>
      </c>
      <c r="B19" s="36" t="s">
        <v>13</v>
      </c>
      <c r="C19" s="115">
        <v>89.89</v>
      </c>
      <c r="D19" s="18">
        <f>IF(C19="No Bid","",IF(C19&lt;&gt;0,C19+'Basic Price Adjustment'!$E41,""))</f>
        <v>88.95</v>
      </c>
      <c r="E19" s="115"/>
      <c r="F19" s="18" t="str">
        <f>IF(E19="No Bid","",IF(E19&lt;&gt;0,E19+'Basic Price Adjustment'!$E41,""))</f>
        <v/>
      </c>
      <c r="G19" s="115">
        <v>75</v>
      </c>
      <c r="H19" s="18">
        <f>IF(G19="No Bid","",IF(G19&lt;&gt;0,G19+'Basic Price Adjustment'!$E41,""))</f>
        <v>74.06</v>
      </c>
      <c r="I19" s="115">
        <v>80.400000000000006</v>
      </c>
      <c r="J19" s="18">
        <f>IF(I19="No Bid","",IF(I19&lt;&gt;0,I19+'Basic Price Adjustment'!$E41,""))</f>
        <v>79.460000000000008</v>
      </c>
      <c r="K19" s="115">
        <v>75</v>
      </c>
      <c r="L19" s="18">
        <f>IF(K19="No Bid","",IF(K19&lt;&gt;0,K19+'Basic Price Adjustment'!$E41,""))</f>
        <v>74.06</v>
      </c>
      <c r="M19" s="115">
        <v>77.97</v>
      </c>
      <c r="N19" s="18">
        <f>IF(M19="No Bid","",IF(M19&lt;&gt;0,M19+'Basic Price Adjustment'!$E41,""))</f>
        <v>77.03</v>
      </c>
      <c r="O19" s="115">
        <v>82.92</v>
      </c>
      <c r="P19" s="18">
        <f>IF(O19="No Bid","",IF(O19&lt;&gt;0,O19+'Basic Price Adjustment'!$E41,""))</f>
        <v>81.98</v>
      </c>
      <c r="Q19" s="115">
        <v>82.92</v>
      </c>
      <c r="R19" s="18">
        <f>IF(Q19="No Bid","",IF(Q19&lt;&gt;0,Q19+'Basic Price Adjustment'!$E41,""))</f>
        <v>81.98</v>
      </c>
      <c r="S19" s="120">
        <v>100</v>
      </c>
      <c r="T19" s="18">
        <f>IF(S19="No Bid","",IF(S19&lt;&gt;0,S19+'Basic Price Adjustment'!$E41,""))</f>
        <v>99.06</v>
      </c>
      <c r="U19" s="115">
        <v>81.5</v>
      </c>
      <c r="V19" s="18">
        <f>IF(U19="No Bid","",IF(U19&lt;&gt;0,U19+'Basic Price Adjustment'!$E41,""))</f>
        <v>80.56</v>
      </c>
      <c r="W19" s="115">
        <v>74.5</v>
      </c>
      <c r="X19" s="18">
        <f>IF(W19="No Bid","",IF(W19&lt;&gt;0,W19+'Basic Price Adjustment'!$E41,""))</f>
        <v>73.56</v>
      </c>
      <c r="Y19" s="115">
        <v>72.95</v>
      </c>
      <c r="Z19" s="18">
        <f>IF(Y19="No Bid","",IF(Y19&lt;&gt;0,Y19+'Basic Price Adjustment'!$E41,""))</f>
        <v>72.010000000000005</v>
      </c>
      <c r="AA19" s="115">
        <v>83</v>
      </c>
      <c r="AB19" s="18">
        <f>IF(AA19="No Bid","",IF(AA19&lt;&gt;0,AA19+'Basic Price Adjustment'!$E41,""))</f>
        <v>82.06</v>
      </c>
      <c r="AC19" s="115">
        <v>110</v>
      </c>
      <c r="AD19" s="18">
        <f>IF(AC19="No Bid","",IF(AC19&lt;&gt;0,AC19+'Basic Price Adjustment'!$E41,""))</f>
        <v>109.06</v>
      </c>
    </row>
    <row r="20" spans="1:30" s="2" customFormat="1" ht="20.100000000000001" customHeight="1" x14ac:dyDescent="0.2">
      <c r="A20" s="31">
        <v>10</v>
      </c>
      <c r="B20" s="31" t="s">
        <v>14</v>
      </c>
      <c r="C20" s="115">
        <v>85.39</v>
      </c>
      <c r="D20" s="18">
        <f>IF(C20="No Bid","",IF(C20&lt;&gt;0,C20+'Basic Price Adjustment'!$E42,""))</f>
        <v>84.45</v>
      </c>
      <c r="E20" s="115">
        <v>75.92</v>
      </c>
      <c r="F20" s="18">
        <f>IF(E20="No Bid","",IF(E20&lt;&gt;0,E20+'Basic Price Adjustment'!$E42,""))</f>
        <v>74.98</v>
      </c>
      <c r="G20" s="115">
        <v>69.099999999999994</v>
      </c>
      <c r="H20" s="18">
        <f>IF(G20="No Bid","",IF(G20&lt;&gt;0,G20+'Basic Price Adjustment'!$E42,""))</f>
        <v>68.16</v>
      </c>
      <c r="I20" s="115">
        <v>74.900000000000006</v>
      </c>
      <c r="J20" s="18">
        <f>IF(I20="No Bid","",IF(I20&lt;&gt;0,I20+'Basic Price Adjustment'!$E42,""))</f>
        <v>73.960000000000008</v>
      </c>
      <c r="K20" s="115">
        <v>69.099999999999994</v>
      </c>
      <c r="L20" s="18">
        <f>IF(K20="No Bid","",IF(K20&lt;&gt;0,K20+'Basic Price Adjustment'!$E42,""))</f>
        <v>68.16</v>
      </c>
      <c r="M20" s="115">
        <v>75.37</v>
      </c>
      <c r="N20" s="18">
        <f>IF(M20="No Bid","",IF(M20&lt;&gt;0,M20+'Basic Price Adjustment'!$E42,""))</f>
        <v>74.430000000000007</v>
      </c>
      <c r="O20" s="115">
        <v>78.08</v>
      </c>
      <c r="P20" s="18">
        <f>IF(O20="No Bid","",IF(O20&lt;&gt;0,O20+'Basic Price Adjustment'!$E42,""))</f>
        <v>77.14</v>
      </c>
      <c r="Q20" s="115">
        <v>78.08</v>
      </c>
      <c r="R20" s="18">
        <f>IF(Q20="No Bid","",IF(Q20&lt;&gt;0,Q20+'Basic Price Adjustment'!$E42,""))</f>
        <v>77.14</v>
      </c>
      <c r="S20" s="115">
        <v>90</v>
      </c>
      <c r="T20" s="18">
        <f>IF(S20="No Bid","",IF(S20&lt;&gt;0,S20+'Basic Price Adjustment'!$E42,""))</f>
        <v>89.06</v>
      </c>
      <c r="U20" s="115">
        <v>79.5</v>
      </c>
      <c r="V20" s="18">
        <f>IF(U20="No Bid","",IF(U20&lt;&gt;0,U20+'Basic Price Adjustment'!$E42,""))</f>
        <v>78.56</v>
      </c>
      <c r="W20" s="115">
        <v>72.5</v>
      </c>
      <c r="X20" s="18">
        <f>IF(W20="No Bid","",IF(W20&lt;&gt;0,W20+'Basic Price Adjustment'!$E42,""))</f>
        <v>71.56</v>
      </c>
      <c r="Y20" s="115">
        <v>69.8</v>
      </c>
      <c r="Z20" s="18">
        <f>IF(Y20="No Bid","",IF(Y20&lt;&gt;0,Y20+'Basic Price Adjustment'!$E42,""))</f>
        <v>68.86</v>
      </c>
      <c r="AA20" s="115">
        <v>80.5</v>
      </c>
      <c r="AB20" s="18">
        <f>IF(AA20="No Bid","",IF(AA20&lt;&gt;0,AA20+'Basic Price Adjustment'!$E42,""))</f>
        <v>79.56</v>
      </c>
      <c r="AC20" s="115">
        <v>108</v>
      </c>
      <c r="AD20" s="18">
        <f>IF(AC20="No Bid","",IF(AC20&lt;&gt;0,AC20+'Basic Price Adjustment'!$E42,""))</f>
        <v>107.06</v>
      </c>
    </row>
    <row r="21" spans="1:30" s="2" customFormat="1" ht="20.100000000000001" customHeight="1" x14ac:dyDescent="0.2">
      <c r="A21" s="36">
        <v>11</v>
      </c>
      <c r="B21" s="36" t="s">
        <v>15</v>
      </c>
      <c r="C21" s="115">
        <v>89.25</v>
      </c>
      <c r="D21" s="18">
        <f>IF(C21="No Bid","",IF(C21&lt;&gt;0,C21+'Basic Price Adjustment'!$E43,""))</f>
        <v>88.32</v>
      </c>
      <c r="E21" s="115">
        <v>84.55</v>
      </c>
      <c r="F21" s="18">
        <f>IF(E21="No Bid","",IF(E21&lt;&gt;0,E21+'Basic Price Adjustment'!$E43,""))</f>
        <v>83.61999999999999</v>
      </c>
      <c r="G21" s="115">
        <v>73.5</v>
      </c>
      <c r="H21" s="18">
        <f>IF(G21="No Bid","",IF(G21&lt;&gt;0,G21+'Basic Price Adjustment'!$E43,""))</f>
        <v>72.569999999999993</v>
      </c>
      <c r="I21" s="115">
        <v>78.2</v>
      </c>
      <c r="J21" s="18">
        <f>IF(I21="No Bid","",IF(I21&lt;&gt;0,I21+'Basic Price Adjustment'!$E43,""))</f>
        <v>77.27</v>
      </c>
      <c r="K21" s="115">
        <v>73.5</v>
      </c>
      <c r="L21" s="18">
        <f>IF(K21="No Bid","",IF(K21&lt;&gt;0,K21+'Basic Price Adjustment'!$E43,""))</f>
        <v>72.569999999999993</v>
      </c>
      <c r="M21" s="115">
        <v>77.97</v>
      </c>
      <c r="N21" s="18">
        <f>IF(M21="No Bid","",IF(M21&lt;&gt;0,M21+'Basic Price Adjustment'!$E43,""))</f>
        <v>77.039999999999992</v>
      </c>
      <c r="O21" s="115">
        <v>83.06</v>
      </c>
      <c r="P21" s="18">
        <f>IF(O21="No Bid","",IF(O21&lt;&gt;0,O21+'Basic Price Adjustment'!$E43,""))</f>
        <v>82.13</v>
      </c>
      <c r="Q21" s="115">
        <v>83.06</v>
      </c>
      <c r="R21" s="18">
        <f>IF(Q21="No Bid","",IF(Q21&lt;&gt;0,Q21+'Basic Price Adjustment'!$E43,""))</f>
        <v>82.13</v>
      </c>
      <c r="S21" s="120">
        <v>95</v>
      </c>
      <c r="T21" s="18">
        <f>IF(S21="No Bid","",IF(S21&lt;&gt;0,S21+'Basic Price Adjustment'!$E43,""))</f>
        <v>94.07</v>
      </c>
      <c r="U21" s="115">
        <v>99</v>
      </c>
      <c r="V21" s="18">
        <f>IF(U21="No Bid","",IF(U21&lt;&gt;0,U21+'Basic Price Adjustment'!$E43,""))</f>
        <v>98.07</v>
      </c>
      <c r="W21" s="115">
        <v>92</v>
      </c>
      <c r="X21" s="18">
        <f>IF(W21="No Bid","",IF(W21&lt;&gt;0,W21+'Basic Price Adjustment'!$E43,""))</f>
        <v>91.07</v>
      </c>
      <c r="Y21" s="115">
        <v>70.8</v>
      </c>
      <c r="Z21" s="18">
        <f>IF(Y21="No Bid","",IF(Y21&lt;&gt;0,Y21+'Basic Price Adjustment'!$E43,""))</f>
        <v>69.86999999999999</v>
      </c>
      <c r="AA21" s="115">
        <v>83</v>
      </c>
      <c r="AB21" s="18">
        <f>IF(AA21="No Bid","",IF(AA21&lt;&gt;0,AA21+'Basic Price Adjustment'!$E43,""))</f>
        <v>82.07</v>
      </c>
      <c r="AC21" s="115">
        <v>110</v>
      </c>
      <c r="AD21" s="18">
        <f>IF(AC21="No Bid","",IF(AC21&lt;&gt;0,AC21+'Basic Price Adjustment'!$E43,""))</f>
        <v>109.07</v>
      </c>
    </row>
    <row r="22" spans="1:30" s="2" customFormat="1" ht="20.100000000000001" customHeight="1" x14ac:dyDescent="0.2">
      <c r="A22" s="31">
        <v>12</v>
      </c>
      <c r="B22" s="31" t="s">
        <v>16</v>
      </c>
      <c r="C22" s="115">
        <v>110</v>
      </c>
      <c r="D22" s="18">
        <f>IF(C22="No Bid","",IF(C22&lt;&gt;0,C22+'Basic Price Adjustment'!$E44,""))</f>
        <v>108.91</v>
      </c>
      <c r="E22" s="115"/>
      <c r="F22" s="18" t="str">
        <f>IF(E22="No Bid","",IF(E22&lt;&gt;0,E22+'Basic Price Adjustment'!$E44,""))</f>
        <v/>
      </c>
      <c r="G22" s="115">
        <v>90</v>
      </c>
      <c r="H22" s="18">
        <f>IF(G22="No Bid","",IF(G22&lt;&gt;0,G22+'Basic Price Adjustment'!$E44,""))</f>
        <v>88.91</v>
      </c>
      <c r="I22" s="115">
        <v>93.5</v>
      </c>
      <c r="J22" s="18">
        <f>IF(I22="No Bid","",IF(I22&lt;&gt;0,I22+'Basic Price Adjustment'!$E44,""))</f>
        <v>92.41</v>
      </c>
      <c r="K22" s="115">
        <v>90</v>
      </c>
      <c r="L22" s="18">
        <f>IF(K22="No Bid","",IF(K22&lt;&gt;0,K22+'Basic Price Adjustment'!$E44,""))</f>
        <v>88.91</v>
      </c>
      <c r="M22" s="115">
        <v>86</v>
      </c>
      <c r="N22" s="18">
        <f>IF(M22="No Bid","",IF(M22&lt;&gt;0,M22+'Basic Price Adjustment'!$E44,""))</f>
        <v>84.91</v>
      </c>
      <c r="O22" s="115">
        <v>97.95</v>
      </c>
      <c r="P22" s="18">
        <f>IF(O22="No Bid","",IF(O22&lt;&gt;0,O22+'Basic Price Adjustment'!$E44,""))</f>
        <v>96.86</v>
      </c>
      <c r="Q22" s="115">
        <v>104.95</v>
      </c>
      <c r="R22" s="18">
        <f>IF(Q22="No Bid","",IF(Q22&lt;&gt;0,Q22+'Basic Price Adjustment'!$E44,""))</f>
        <v>103.86</v>
      </c>
      <c r="S22" s="115"/>
      <c r="T22" s="18" t="str">
        <f>IF(S22="No Bid","",IF(S22&lt;&gt;0,S22+'Basic Price Adjustment'!$E44,""))</f>
        <v/>
      </c>
      <c r="U22" s="115">
        <v>111</v>
      </c>
      <c r="V22" s="18">
        <f>IF(U22="No Bid","",IF(U22&lt;&gt;0,U22+'Basic Price Adjustment'!$E44,""))</f>
        <v>109.91</v>
      </c>
      <c r="W22" s="115">
        <v>94</v>
      </c>
      <c r="X22" s="18">
        <f>IF(W22="No Bid","",IF(W22&lt;&gt;0,W22+'Basic Price Adjustment'!$E44,""))</f>
        <v>92.91</v>
      </c>
      <c r="Y22" s="115">
        <v>102.5</v>
      </c>
      <c r="Z22" s="18">
        <f>IF(Y22="No Bid","",IF(Y22&lt;&gt;0,Y22+'Basic Price Adjustment'!$E44,""))</f>
        <v>101.41</v>
      </c>
      <c r="AA22" s="115"/>
      <c r="AB22" s="18" t="str">
        <f>IF(AA22="No Bid","",IF(AA22&lt;&gt;0,AA22+'Basic Price Adjustment'!$E44,""))</f>
        <v/>
      </c>
      <c r="AC22" s="115"/>
      <c r="AD22" s="18" t="str">
        <f>IF(AC22="No Bid","",IF(AC22&lt;&gt;0,AC22+'Basic Price Adjustment'!$E44,""))</f>
        <v/>
      </c>
    </row>
    <row r="23" spans="1:30" s="2" customFormat="1" ht="20.100000000000001" customHeight="1" x14ac:dyDescent="0.2">
      <c r="A23" s="36">
        <v>13</v>
      </c>
      <c r="B23" s="36" t="s">
        <v>17</v>
      </c>
      <c r="C23" s="115">
        <v>110</v>
      </c>
      <c r="D23" s="18">
        <f>IF(C23="No Bid","",IF(C23&lt;&gt;0,C23+'Basic Price Adjustment'!$E45,""))</f>
        <v>108.95</v>
      </c>
      <c r="E23" s="115"/>
      <c r="F23" s="18" t="str">
        <f>IF(E23="No Bid","",IF(E23&lt;&gt;0,E23+'Basic Price Adjustment'!$E45,""))</f>
        <v/>
      </c>
      <c r="G23" s="115">
        <v>95</v>
      </c>
      <c r="H23" s="18">
        <f>IF(G23="No Bid","",IF(G23&lt;&gt;0,G23+'Basic Price Adjustment'!$E45,""))</f>
        <v>93.95</v>
      </c>
      <c r="I23" s="115">
        <v>96</v>
      </c>
      <c r="J23" s="18">
        <f>IF(I23="No Bid","",IF(I23&lt;&gt;0,I23+'Basic Price Adjustment'!$E45,""))</f>
        <v>94.95</v>
      </c>
      <c r="K23" s="115">
        <v>95</v>
      </c>
      <c r="L23" s="18">
        <f>IF(K23="No Bid","",IF(K23&lt;&gt;0,K23+'Basic Price Adjustment'!$E45,""))</f>
        <v>93.95</v>
      </c>
      <c r="M23" s="115">
        <v>87.6</v>
      </c>
      <c r="N23" s="18">
        <f>IF(M23="No Bid","",IF(M23&lt;&gt;0,M23+'Basic Price Adjustment'!$E45,""))</f>
        <v>86.55</v>
      </c>
      <c r="O23" s="115">
        <v>100.45</v>
      </c>
      <c r="P23" s="18">
        <f>IF(O23="No Bid","",IF(O23&lt;&gt;0,O23+'Basic Price Adjustment'!$E45,""))</f>
        <v>99.4</v>
      </c>
      <c r="Q23" s="115">
        <v>107.59</v>
      </c>
      <c r="R23" s="18">
        <f>IF(Q23="No Bid","",IF(Q23&lt;&gt;0,Q23+'Basic Price Adjustment'!$E45,""))</f>
        <v>106.54</v>
      </c>
      <c r="S23" s="120"/>
      <c r="T23" s="18" t="str">
        <f>IF(S23="No Bid","",IF(S23&lt;&gt;0,S23+'Basic Price Adjustment'!$E45,""))</f>
        <v/>
      </c>
      <c r="U23" s="115">
        <v>123</v>
      </c>
      <c r="V23" s="18">
        <f>IF(U23="No Bid","",IF(U23&lt;&gt;0,U23+'Basic Price Adjustment'!$E45,""))</f>
        <v>121.95</v>
      </c>
      <c r="W23" s="115">
        <v>115</v>
      </c>
      <c r="X23" s="18">
        <f>IF(W23="No Bid","",IF(W23&lt;&gt;0,W23+'Basic Price Adjustment'!$E45,""))</f>
        <v>113.95</v>
      </c>
      <c r="Y23" s="115">
        <v>106</v>
      </c>
      <c r="Z23" s="18">
        <f>IF(Y23="No Bid","",IF(Y23&lt;&gt;0,Y23+'Basic Price Adjustment'!$E45,""))</f>
        <v>104.95</v>
      </c>
      <c r="AA23" s="115"/>
      <c r="AB23" s="18" t="str">
        <f>IF(AA23="No Bid","",IF(AA23&lt;&gt;0,AA23+'Basic Price Adjustment'!$E45,""))</f>
        <v/>
      </c>
      <c r="AC23" s="115"/>
      <c r="AD23" s="18" t="str">
        <f>IF(AC23="No Bid","",IF(AC23&lt;&gt;0,AC23+'Basic Price Adjustment'!$E45,""))</f>
        <v/>
      </c>
    </row>
    <row r="24" spans="1:30" s="2" customFormat="1" ht="20.100000000000001" customHeight="1" x14ac:dyDescent="0.2">
      <c r="A24" s="31">
        <v>14</v>
      </c>
      <c r="B24" s="31" t="s">
        <v>18</v>
      </c>
      <c r="C24" s="115">
        <v>105</v>
      </c>
      <c r="D24" s="18">
        <f>IF(C24="No Bid","",IF(C24&lt;&gt;0,C24+'Basic Price Adjustment'!$E46,""))</f>
        <v>103.94</v>
      </c>
      <c r="E24" s="115"/>
      <c r="F24" s="18" t="str">
        <f>IF(E24="No Bid","",IF(E24&lt;&gt;0,E24+'Basic Price Adjustment'!$E46,""))</f>
        <v/>
      </c>
      <c r="G24" s="115">
        <v>81.5</v>
      </c>
      <c r="H24" s="18">
        <f>IF(G24="No Bid","",IF(G24&lt;&gt;0,G24+'Basic Price Adjustment'!$E46,""))</f>
        <v>80.44</v>
      </c>
      <c r="I24" s="115">
        <v>97</v>
      </c>
      <c r="J24" s="18">
        <f>IF(I24="No Bid","",IF(I24&lt;&gt;0,I24+'Basic Price Adjustment'!$E46,""))</f>
        <v>95.94</v>
      </c>
      <c r="K24" s="115">
        <v>81.5</v>
      </c>
      <c r="L24" s="18">
        <f>IF(K24="No Bid","",IF(K24&lt;&gt;0,K24+'Basic Price Adjustment'!$E46,""))</f>
        <v>80.44</v>
      </c>
      <c r="M24" s="115">
        <v>87.63</v>
      </c>
      <c r="N24" s="18">
        <f>IF(M24="No Bid","",IF(M24&lt;&gt;0,M24+'Basic Price Adjustment'!$E46,""))</f>
        <v>86.57</v>
      </c>
      <c r="O24" s="115">
        <v>94.46</v>
      </c>
      <c r="P24" s="18">
        <f>IF(O24="No Bid","",IF(O24&lt;&gt;0,O24+'Basic Price Adjustment'!$E46,""))</f>
        <v>93.399999999999991</v>
      </c>
      <c r="Q24" s="115">
        <v>103.17</v>
      </c>
      <c r="R24" s="18">
        <f>IF(Q24="No Bid","",IF(Q24&lt;&gt;0,Q24+'Basic Price Adjustment'!$E46,""))</f>
        <v>102.11</v>
      </c>
      <c r="S24" s="115">
        <v>98</v>
      </c>
      <c r="T24" s="18">
        <f>IF(S24="No Bid","",IF(S24&lt;&gt;0,S24+'Basic Price Adjustment'!$E46,""))</f>
        <v>96.94</v>
      </c>
      <c r="U24" s="115">
        <v>109</v>
      </c>
      <c r="V24" s="18">
        <f>IF(U24="No Bid","",IF(U24&lt;&gt;0,U24+'Basic Price Adjustment'!$E46,""))</f>
        <v>107.94</v>
      </c>
      <c r="W24" s="115">
        <v>93</v>
      </c>
      <c r="X24" s="18">
        <f>IF(W24="No Bid","",IF(W24&lt;&gt;0,W24+'Basic Price Adjustment'!$E46,""))</f>
        <v>91.94</v>
      </c>
      <c r="Y24" s="115">
        <v>79.75</v>
      </c>
      <c r="Z24" s="18">
        <f>IF(Y24="No Bid","",IF(Y24&lt;&gt;0,Y24+'Basic Price Adjustment'!$E46,""))</f>
        <v>78.69</v>
      </c>
      <c r="AA24" s="115">
        <v>101</v>
      </c>
      <c r="AB24" s="18">
        <f>IF(AA24="No Bid","",IF(AA24&lt;&gt;0,AA24+'Basic Price Adjustment'!$E46,""))</f>
        <v>99.94</v>
      </c>
      <c r="AC24" s="115">
        <v>117</v>
      </c>
      <c r="AD24" s="18">
        <f>IF(AC24="No Bid","",IF(AC24&lt;&gt;0,AC24+'Basic Price Adjustment'!$E46,""))</f>
        <v>115.94</v>
      </c>
    </row>
    <row r="25" spans="1:30" s="2" customFormat="1" ht="20.100000000000001" customHeight="1" x14ac:dyDescent="0.2">
      <c r="A25" s="36">
        <v>15</v>
      </c>
      <c r="B25" s="36" t="s">
        <v>19</v>
      </c>
      <c r="C25" s="115">
        <v>110</v>
      </c>
      <c r="D25" s="18">
        <f>IF(C25="No Bid","",IF(C25&lt;&gt;0,C25+'Basic Price Adjustment'!$E47,""))</f>
        <v>108.92</v>
      </c>
      <c r="E25" s="115"/>
      <c r="F25" s="18" t="str">
        <f>IF(E25="No Bid","",IF(E25&lt;&gt;0,E25+'Basic Price Adjustment'!$E47,""))</f>
        <v/>
      </c>
      <c r="G25" s="115">
        <v>89</v>
      </c>
      <c r="H25" s="18">
        <f>IF(G25="No Bid","",IF(G25&lt;&gt;0,G25+'Basic Price Adjustment'!$E47,""))</f>
        <v>87.92</v>
      </c>
      <c r="I25" s="115">
        <v>107</v>
      </c>
      <c r="J25" s="18">
        <f>IF(I25="No Bid","",IF(I25&lt;&gt;0,I25+'Basic Price Adjustment'!$E47,""))</f>
        <v>105.92</v>
      </c>
      <c r="K25" s="115">
        <v>89</v>
      </c>
      <c r="L25" s="18">
        <f>IF(K25="No Bid","",IF(K25&lt;&gt;0,K25+'Basic Price Adjustment'!$E47,""))</f>
        <v>87.92</v>
      </c>
      <c r="M25" s="115">
        <v>91.28</v>
      </c>
      <c r="N25" s="18">
        <f>IF(M25="No Bid","",IF(M25&lt;&gt;0,M25+'Basic Price Adjustment'!$E47,""))</f>
        <v>90.2</v>
      </c>
      <c r="O25" s="115">
        <v>97.68</v>
      </c>
      <c r="P25" s="18">
        <f>IF(O25="No Bid","",IF(O25&lt;&gt;0,O25+'Basic Price Adjustment'!$E47,""))</f>
        <v>96.600000000000009</v>
      </c>
      <c r="Q25" s="115">
        <v>104.2</v>
      </c>
      <c r="R25" s="18">
        <f>IF(Q25="No Bid","",IF(Q25&lt;&gt;0,Q25+'Basic Price Adjustment'!$E47,""))</f>
        <v>103.12</v>
      </c>
      <c r="S25" s="120"/>
      <c r="T25" s="18" t="str">
        <f>IF(S25="No Bid","",IF(S25&lt;&gt;0,S25+'Basic Price Adjustment'!$E47,""))</f>
        <v/>
      </c>
      <c r="U25" s="115">
        <v>120</v>
      </c>
      <c r="V25" s="18">
        <f>IF(U25="No Bid","",IF(U25&lt;&gt;0,U25+'Basic Price Adjustment'!$E47,""))</f>
        <v>118.92</v>
      </c>
      <c r="W25" s="115">
        <v>119</v>
      </c>
      <c r="X25" s="18">
        <f>IF(W25="No Bid","",IF(W25&lt;&gt;0,W25+'Basic Price Adjustment'!$E47,""))</f>
        <v>117.92</v>
      </c>
      <c r="Y25" s="115">
        <v>82.35</v>
      </c>
      <c r="Z25" s="18">
        <f>IF(Y25="No Bid","",IF(Y25&lt;&gt;0,Y25+'Basic Price Adjustment'!$E47,""))</f>
        <v>81.27</v>
      </c>
      <c r="AA25" s="115"/>
      <c r="AB25" s="18" t="str">
        <f>IF(AA25="No Bid","",IF(AA25&lt;&gt;0,AA25+'Basic Price Adjustment'!$E47,""))</f>
        <v/>
      </c>
      <c r="AC25" s="115"/>
      <c r="AD25" s="18" t="str">
        <f>IF(AC25="No Bid","",IF(AC25&lt;&gt;0,AC25+'Basic Price Adjustment'!$E47,""))</f>
        <v/>
      </c>
    </row>
    <row r="26" spans="1:30" s="3" customFormat="1" ht="20.100000000000001" customHeight="1" x14ac:dyDescent="0.2">
      <c r="A26" s="31">
        <v>16</v>
      </c>
      <c r="B26" s="31" t="s">
        <v>158</v>
      </c>
      <c r="C26" s="115">
        <v>89.11</v>
      </c>
      <c r="D26" s="18">
        <f>IF(C26="No Bid","",IF(C26&lt;&gt;0,C26+'Basic Price Adjustment'!$E48,""))</f>
        <v>88.22</v>
      </c>
      <c r="E26" s="115"/>
      <c r="F26" s="18" t="str">
        <f>IF(E26="No Bid","",IF(E26&lt;&gt;0,E26+'Basic Price Adjustment'!$E48,""))</f>
        <v/>
      </c>
      <c r="G26" s="115">
        <v>72.8</v>
      </c>
      <c r="H26" s="18">
        <f>IF(G26="No Bid","",IF(G26&lt;&gt;0,G26+'Basic Price Adjustment'!$E48,""))</f>
        <v>71.91</v>
      </c>
      <c r="I26" s="115">
        <v>82.3</v>
      </c>
      <c r="J26" s="18">
        <f>IF(I26="No Bid","",IF(I26&lt;&gt;0,I26+'Basic Price Adjustment'!$E48,""))</f>
        <v>81.41</v>
      </c>
      <c r="K26" s="115">
        <v>72.8</v>
      </c>
      <c r="L26" s="18">
        <f>IF(K26="No Bid","",IF(K26&lt;&gt;0,K26+'Basic Price Adjustment'!$E48,""))</f>
        <v>71.91</v>
      </c>
      <c r="M26" s="115">
        <v>77.510000000000005</v>
      </c>
      <c r="N26" s="18">
        <f>IF(M26="No Bid","",IF(M26&lt;&gt;0,M26+'Basic Price Adjustment'!$E48,""))</f>
        <v>76.62</v>
      </c>
      <c r="O26" s="115">
        <v>83.71</v>
      </c>
      <c r="P26" s="18">
        <f>IF(O26="No Bid","",IF(O26&lt;&gt;0,O26+'Basic Price Adjustment'!$E48,""))</f>
        <v>82.82</v>
      </c>
      <c r="Q26" s="115">
        <v>87.08</v>
      </c>
      <c r="R26" s="18">
        <f>IF(Q26="No Bid","",IF(Q26&lt;&gt;0,Q26+'Basic Price Adjustment'!$E48,""))</f>
        <v>86.19</v>
      </c>
      <c r="S26" s="115">
        <v>92</v>
      </c>
      <c r="T26" s="18">
        <f>IF(S26="No Bid","",IF(S26&lt;&gt;0,S26+'Basic Price Adjustment'!$E48,""))</f>
        <v>91.11</v>
      </c>
      <c r="U26" s="115">
        <v>79</v>
      </c>
      <c r="V26" s="18">
        <f>IF(U26="No Bid","",IF(U26&lt;&gt;0,U26+'Basic Price Adjustment'!$E48,""))</f>
        <v>78.11</v>
      </c>
      <c r="W26" s="115">
        <v>72</v>
      </c>
      <c r="X26" s="18">
        <f>IF(W26="No Bid","",IF(W26&lt;&gt;0,W26+'Basic Price Adjustment'!$E48,""))</f>
        <v>71.11</v>
      </c>
      <c r="Y26" s="115">
        <v>69.25</v>
      </c>
      <c r="Z26" s="18">
        <f>IF(Y26="No Bid","",IF(Y26&lt;&gt;0,Y26+'Basic Price Adjustment'!$E48,""))</f>
        <v>68.36</v>
      </c>
      <c r="AA26" s="115">
        <v>78.5</v>
      </c>
      <c r="AB26" s="18">
        <f>IF(AA26="No Bid","",IF(AA26&lt;&gt;0,AA26+'Basic Price Adjustment'!$E48,""))</f>
        <v>77.61</v>
      </c>
      <c r="AC26" s="115">
        <v>105</v>
      </c>
      <c r="AD26" s="18">
        <f>IF(AC26="No Bid","",IF(AC26&lt;&gt;0,AC26+'Basic Price Adjustment'!$E48,""))</f>
        <v>104.11</v>
      </c>
    </row>
    <row r="27" spans="1:30" s="3" customFormat="1" ht="20.100000000000001" customHeight="1" x14ac:dyDescent="0.2">
      <c r="A27" s="36">
        <v>17</v>
      </c>
      <c r="B27" s="36" t="s">
        <v>159</v>
      </c>
      <c r="C27" s="115">
        <v>89.11</v>
      </c>
      <c r="D27" s="18">
        <f>IF(C27="No Bid","",IF(C27&lt;&gt;0,C27+'Basic Price Adjustment'!$E49,""))</f>
        <v>88.22</v>
      </c>
      <c r="E27" s="115"/>
      <c r="F27" s="18" t="str">
        <f>IF(E27="No Bid","",IF(E27&lt;&gt;0,E27+'Basic Price Adjustment'!$E49,""))</f>
        <v/>
      </c>
      <c r="G27" s="115">
        <v>72.8</v>
      </c>
      <c r="H27" s="18">
        <f>IF(G27="No Bid","",IF(G27&lt;&gt;0,G27+'Basic Price Adjustment'!$E49,""))</f>
        <v>71.91</v>
      </c>
      <c r="I27" s="115">
        <v>82.3</v>
      </c>
      <c r="J27" s="18">
        <f>IF(I27="No Bid","",IF(I27&lt;&gt;0,I27+'Basic Price Adjustment'!$E49,""))</f>
        <v>81.41</v>
      </c>
      <c r="K27" s="115">
        <v>72.8</v>
      </c>
      <c r="L27" s="18">
        <f>IF(K27="No Bid","",IF(K27&lt;&gt;0,K27+'Basic Price Adjustment'!$E49,""))</f>
        <v>71.91</v>
      </c>
      <c r="M27" s="115">
        <v>80.84</v>
      </c>
      <c r="N27" s="18">
        <f>IF(M27="No Bid","",IF(M27&lt;&gt;0,M27+'Basic Price Adjustment'!$E49,""))</f>
        <v>79.95</v>
      </c>
      <c r="O27" s="115">
        <v>86.38</v>
      </c>
      <c r="P27" s="18">
        <f>IF(O27="No Bid","",IF(O27&lt;&gt;0,O27+'Basic Price Adjustment'!$E49,""))</f>
        <v>85.49</v>
      </c>
      <c r="Q27" s="115">
        <v>89.67</v>
      </c>
      <c r="R27" s="18">
        <f>IF(Q27="No Bid","",IF(Q27&lt;&gt;0,Q27+'Basic Price Adjustment'!$E49,""))</f>
        <v>88.78</v>
      </c>
      <c r="S27" s="120">
        <v>100</v>
      </c>
      <c r="T27" s="18">
        <f>IF(S27="No Bid","",IF(S27&lt;&gt;0,S27+'Basic Price Adjustment'!$E49,""))</f>
        <v>99.11</v>
      </c>
      <c r="U27" s="115">
        <v>101</v>
      </c>
      <c r="V27" s="18">
        <f>IF(U27="No Bid","",IF(U27&lt;&gt;0,U27+'Basic Price Adjustment'!$E49,""))</f>
        <v>100.11</v>
      </c>
      <c r="W27" s="115">
        <v>96</v>
      </c>
      <c r="X27" s="18">
        <f>IF(W27="No Bid","",IF(W27&lt;&gt;0,W27+'Basic Price Adjustment'!$E49,""))</f>
        <v>95.11</v>
      </c>
      <c r="Y27" s="115">
        <v>70.900000000000006</v>
      </c>
      <c r="Z27" s="18">
        <f>IF(Y27="No Bid","",IF(Y27&lt;&gt;0,Y27+'Basic Price Adjustment'!$E49,""))</f>
        <v>70.010000000000005</v>
      </c>
      <c r="AA27" s="115">
        <v>78.5</v>
      </c>
      <c r="AB27" s="18">
        <f>IF(AA27="No Bid","",IF(AA27&lt;&gt;0,AA27+'Basic Price Adjustment'!$E49,""))</f>
        <v>77.61</v>
      </c>
      <c r="AC27" s="115">
        <v>105</v>
      </c>
      <c r="AD27" s="18">
        <f>IF(AC27="No Bid","",IF(AC27&lt;&gt;0,AC27+'Basic Price Adjustment'!$E49,""))</f>
        <v>104.11</v>
      </c>
    </row>
    <row r="28" spans="1:30" s="2" customFormat="1" ht="20.100000000000001" customHeight="1" thickBot="1" x14ac:dyDescent="0.25">
      <c r="A28" s="35">
        <v>18</v>
      </c>
      <c r="B28" s="35" t="s">
        <v>50</v>
      </c>
      <c r="C28" s="115">
        <v>85.39</v>
      </c>
      <c r="D28" s="18">
        <f>IF(C28="No Bid","",IF(C28&lt;&gt;0,C28+'Basic Price Adjustment'!$E50,""))</f>
        <v>84.49</v>
      </c>
      <c r="E28" s="115">
        <v>75.92</v>
      </c>
      <c r="F28" s="18">
        <f>IF(E28="No Bid","",IF(E28&lt;&gt;0,E28+'Basic Price Adjustment'!$E50,""))</f>
        <v>75.02</v>
      </c>
      <c r="G28" s="115">
        <v>60</v>
      </c>
      <c r="H28" s="18">
        <f>IF(G28="No Bid","",IF(G28&lt;&gt;0,G28+'Basic Price Adjustment'!$E50,""))</f>
        <v>59.1</v>
      </c>
      <c r="I28" s="115">
        <v>68</v>
      </c>
      <c r="J28" s="18">
        <f>IF(I28="No Bid","",IF(I28&lt;&gt;0,I28+'Basic Price Adjustment'!$E50,""))</f>
        <v>67.099999999999994</v>
      </c>
      <c r="K28" s="115">
        <v>60</v>
      </c>
      <c r="L28" s="18">
        <f>IF(K28="No Bid","",IF(K28&lt;&gt;0,K28+'Basic Price Adjustment'!$E50,""))</f>
        <v>59.1</v>
      </c>
      <c r="M28" s="115">
        <v>77.08</v>
      </c>
      <c r="N28" s="18">
        <f>IF(M28="No Bid","",IF(M28&lt;&gt;0,M28+'Basic Price Adjustment'!$E50,""))</f>
        <v>76.179999999999993</v>
      </c>
      <c r="O28" s="115">
        <v>77.739999999999995</v>
      </c>
      <c r="P28" s="18">
        <f>IF(O28="No Bid","",IF(O28&lt;&gt;0,O28+'Basic Price Adjustment'!$E50,""))</f>
        <v>76.839999999999989</v>
      </c>
      <c r="Q28" s="115">
        <v>79.64</v>
      </c>
      <c r="R28" s="18">
        <f>IF(Q28="No Bid","",IF(Q28&lt;&gt;0,Q28+'Basic Price Adjustment'!$E50,""))</f>
        <v>78.739999999999995</v>
      </c>
      <c r="S28" s="115">
        <v>90</v>
      </c>
      <c r="T28" s="18">
        <f>IF(S28="No Bid","",IF(S28&lt;&gt;0,S28+'Basic Price Adjustment'!$E50,""))</f>
        <v>89.1</v>
      </c>
      <c r="U28" s="115">
        <v>79.5</v>
      </c>
      <c r="V28" s="18">
        <f>IF(U28="No Bid","",IF(U28&lt;&gt;0,U28+'Basic Price Adjustment'!$E50,""))</f>
        <v>78.599999999999994</v>
      </c>
      <c r="W28" s="115">
        <v>72.5</v>
      </c>
      <c r="X28" s="18">
        <f>IF(W28="No Bid","",IF(W28&lt;&gt;0,W28+'Basic Price Adjustment'!$E50,""))</f>
        <v>71.599999999999994</v>
      </c>
      <c r="Y28" s="115">
        <v>62.7</v>
      </c>
      <c r="Z28" s="18">
        <f>IF(Y28="No Bid","",IF(Y28&lt;&gt;0,Y28+'Basic Price Adjustment'!$E50,""))</f>
        <v>61.800000000000004</v>
      </c>
      <c r="AA28" s="115">
        <v>80.5</v>
      </c>
      <c r="AB28" s="18">
        <f>IF(AA28="No Bid","",IF(AA28&lt;&gt;0,AA28+'Basic Price Adjustment'!$E50,""))</f>
        <v>79.599999999999994</v>
      </c>
      <c r="AC28" s="115">
        <v>108</v>
      </c>
      <c r="AD28" s="18">
        <f>IF(AC28="No Bid","",IF(AC28&lt;&gt;0,AC28+'Basic Price Adjustment'!$E50,""))</f>
        <v>107.1</v>
      </c>
    </row>
  </sheetData>
  <mergeCells count="90">
    <mergeCell ref="G9:H9"/>
    <mergeCell ref="I9:J9"/>
    <mergeCell ref="G5:H5"/>
    <mergeCell ref="I5:J5"/>
    <mergeCell ref="K9:L9"/>
    <mergeCell ref="K5:L5"/>
    <mergeCell ref="I8:J8"/>
    <mergeCell ref="K8:L8"/>
    <mergeCell ref="G8:H8"/>
    <mergeCell ref="I6:J6"/>
    <mergeCell ref="I7:J7"/>
    <mergeCell ref="AA9:AB9"/>
    <mergeCell ref="AA3:AD3"/>
    <mergeCell ref="AA8:AB8"/>
    <mergeCell ref="AC8:AD8"/>
    <mergeCell ref="AA4:AD4"/>
    <mergeCell ref="AC5:AD5"/>
    <mergeCell ref="AC9:AD9"/>
    <mergeCell ref="AA5:AB5"/>
    <mergeCell ref="AA6:AB6"/>
    <mergeCell ref="AA7:AB7"/>
    <mergeCell ref="AC6:AD6"/>
    <mergeCell ref="AC7:AD7"/>
    <mergeCell ref="Y8:Z8"/>
    <mergeCell ref="Y9:Z9"/>
    <mergeCell ref="O8:P8"/>
    <mergeCell ref="Q8:R8"/>
    <mergeCell ref="M9:N9"/>
    <mergeCell ref="O9:P9"/>
    <mergeCell ref="Q9:R9"/>
    <mergeCell ref="U9:V9"/>
    <mergeCell ref="M8:N8"/>
    <mergeCell ref="A8:A9"/>
    <mergeCell ref="A3:A5"/>
    <mergeCell ref="W9:X9"/>
    <mergeCell ref="W5:X5"/>
    <mergeCell ref="U8:V8"/>
    <mergeCell ref="E8:F8"/>
    <mergeCell ref="E9:F9"/>
    <mergeCell ref="E3:F3"/>
    <mergeCell ref="E5:F5"/>
    <mergeCell ref="W8:X8"/>
    <mergeCell ref="M3:R3"/>
    <mergeCell ref="M4:R4"/>
    <mergeCell ref="O5:P5"/>
    <mergeCell ref="Q5:R5"/>
    <mergeCell ref="M5:N5"/>
    <mergeCell ref="C3:D3"/>
    <mergeCell ref="C7:D7"/>
    <mergeCell ref="E6:F6"/>
    <mergeCell ref="E7:F7"/>
    <mergeCell ref="U6:V6"/>
    <mergeCell ref="U7:V7"/>
    <mergeCell ref="Q6:R6"/>
    <mergeCell ref="Q7:R7"/>
    <mergeCell ref="O6:P6"/>
    <mergeCell ref="O7:P7"/>
    <mergeCell ref="M6:N6"/>
    <mergeCell ref="M7:N7"/>
    <mergeCell ref="K6:L6"/>
    <mergeCell ref="K7:L7"/>
    <mergeCell ref="G6:H6"/>
    <mergeCell ref="G7:H7"/>
    <mergeCell ref="Y7:Z7"/>
    <mergeCell ref="C2:D2"/>
    <mergeCell ref="M2:R2"/>
    <mergeCell ref="E2:F2"/>
    <mergeCell ref="S3:T3"/>
    <mergeCell ref="S4:T4"/>
    <mergeCell ref="E4:F4"/>
    <mergeCell ref="G3:L3"/>
    <mergeCell ref="G4:L4"/>
    <mergeCell ref="U2:X2"/>
    <mergeCell ref="W6:X6"/>
    <mergeCell ref="W7:X7"/>
    <mergeCell ref="S5:T5"/>
    <mergeCell ref="S6:T6"/>
    <mergeCell ref="S7:T7"/>
    <mergeCell ref="C6:D6"/>
    <mergeCell ref="AA2:AD2"/>
    <mergeCell ref="Y2:Z2"/>
    <mergeCell ref="S2:T2"/>
    <mergeCell ref="G2:L2"/>
    <mergeCell ref="Y6:Z6"/>
    <mergeCell ref="Y3:Z3"/>
    <mergeCell ref="Y4:Z4"/>
    <mergeCell ref="Y5:Z5"/>
    <mergeCell ref="U3:X3"/>
    <mergeCell ref="U4:X4"/>
    <mergeCell ref="U5:V5"/>
  </mergeCells>
  <conditionalFormatting sqref="B6:B7">
    <cfRule type="duplicateValues" dxfId="1099" priority="210"/>
  </conditionalFormatting>
  <conditionalFormatting sqref="C2">
    <cfRule type="duplicateValues" dxfId="1098" priority="6"/>
  </conditionalFormatting>
  <conditionalFormatting sqref="C6:C7">
    <cfRule type="duplicateValues" dxfId="1097" priority="291"/>
  </conditionalFormatting>
  <conditionalFormatting sqref="C11">
    <cfRule type="duplicateValues" dxfId="1096" priority="290"/>
  </conditionalFormatting>
  <conditionalFormatting sqref="C11:C28">
    <cfRule type="duplicateValues" dxfId="1095" priority="272"/>
  </conditionalFormatting>
  <conditionalFormatting sqref="C12">
    <cfRule type="duplicateValues" dxfId="1094" priority="289"/>
  </conditionalFormatting>
  <conditionalFormatting sqref="C13">
    <cfRule type="duplicateValues" dxfId="1093" priority="288"/>
  </conditionalFormatting>
  <conditionalFormatting sqref="C14">
    <cfRule type="duplicateValues" dxfId="1092" priority="287"/>
  </conditionalFormatting>
  <conditionalFormatting sqref="C15">
    <cfRule type="duplicateValues" dxfId="1091" priority="286"/>
  </conditionalFormatting>
  <conditionalFormatting sqref="C16">
    <cfRule type="duplicateValues" dxfId="1090" priority="285"/>
  </conditionalFormatting>
  <conditionalFormatting sqref="C17">
    <cfRule type="duplicateValues" dxfId="1089" priority="284"/>
  </conditionalFormatting>
  <conditionalFormatting sqref="C18">
    <cfRule type="duplicateValues" dxfId="1088" priority="283"/>
  </conditionalFormatting>
  <conditionalFormatting sqref="C19">
    <cfRule type="duplicateValues" dxfId="1087" priority="282"/>
  </conditionalFormatting>
  <conditionalFormatting sqref="C20">
    <cfRule type="duplicateValues" dxfId="1086" priority="281"/>
  </conditionalFormatting>
  <conditionalFormatting sqref="C21">
    <cfRule type="duplicateValues" dxfId="1085" priority="280"/>
  </conditionalFormatting>
  <conditionalFormatting sqref="C22">
    <cfRule type="duplicateValues" dxfId="1084" priority="279"/>
  </conditionalFormatting>
  <conditionalFormatting sqref="C23">
    <cfRule type="duplicateValues" dxfId="1083" priority="278"/>
  </conditionalFormatting>
  <conditionalFormatting sqref="C24">
    <cfRule type="duplicateValues" dxfId="1082" priority="277"/>
  </conditionalFormatting>
  <conditionalFormatting sqref="C25">
    <cfRule type="duplicateValues" dxfId="1081" priority="276"/>
  </conditionalFormatting>
  <conditionalFormatting sqref="C26">
    <cfRule type="duplicateValues" dxfId="1080" priority="275"/>
  </conditionalFormatting>
  <conditionalFormatting sqref="C27">
    <cfRule type="duplicateValues" dxfId="1079" priority="274"/>
  </conditionalFormatting>
  <conditionalFormatting sqref="C28">
    <cfRule type="duplicateValues" dxfId="1078" priority="273"/>
  </conditionalFormatting>
  <conditionalFormatting sqref="E2">
    <cfRule type="duplicateValues" dxfId="1077" priority="4"/>
  </conditionalFormatting>
  <conditionalFormatting sqref="E6:E7">
    <cfRule type="duplicateValues" dxfId="1076" priority="271"/>
  </conditionalFormatting>
  <conditionalFormatting sqref="E11">
    <cfRule type="duplicateValues" dxfId="1075" priority="270"/>
  </conditionalFormatting>
  <conditionalFormatting sqref="E11:E28">
    <cfRule type="duplicateValues" dxfId="1074" priority="252"/>
  </conditionalFormatting>
  <conditionalFormatting sqref="E12">
    <cfRule type="duplicateValues" dxfId="1073" priority="269"/>
  </conditionalFormatting>
  <conditionalFormatting sqref="E13">
    <cfRule type="duplicateValues" dxfId="1072" priority="268"/>
  </conditionalFormatting>
  <conditionalFormatting sqref="E14">
    <cfRule type="duplicateValues" dxfId="1071" priority="267"/>
  </conditionalFormatting>
  <conditionalFormatting sqref="E15">
    <cfRule type="duplicateValues" dxfId="1070" priority="266"/>
  </conditionalFormatting>
  <conditionalFormatting sqref="E16">
    <cfRule type="duplicateValues" dxfId="1069" priority="265"/>
  </conditionalFormatting>
  <conditionalFormatting sqref="E17">
    <cfRule type="duplicateValues" dxfId="1068" priority="264"/>
  </conditionalFormatting>
  <conditionalFormatting sqref="E18">
    <cfRule type="duplicateValues" dxfId="1067" priority="263"/>
  </conditionalFormatting>
  <conditionalFormatting sqref="E19">
    <cfRule type="duplicateValues" dxfId="1066" priority="262"/>
  </conditionalFormatting>
  <conditionalFormatting sqref="E20">
    <cfRule type="duplicateValues" dxfId="1065" priority="261"/>
  </conditionalFormatting>
  <conditionalFormatting sqref="E21">
    <cfRule type="duplicateValues" dxfId="1064" priority="260"/>
  </conditionalFormatting>
  <conditionalFormatting sqref="E22">
    <cfRule type="duplicateValues" dxfId="1063" priority="259"/>
  </conditionalFormatting>
  <conditionalFormatting sqref="E23">
    <cfRule type="duplicateValues" dxfId="1062" priority="258"/>
  </conditionalFormatting>
  <conditionalFormatting sqref="E24">
    <cfRule type="duplicateValues" dxfId="1061" priority="257"/>
  </conditionalFormatting>
  <conditionalFormatting sqref="E25">
    <cfRule type="duplicateValues" dxfId="1060" priority="256"/>
  </conditionalFormatting>
  <conditionalFormatting sqref="E26">
    <cfRule type="duplicateValues" dxfId="1059" priority="255"/>
  </conditionalFormatting>
  <conditionalFormatting sqref="E27">
    <cfRule type="duplicateValues" dxfId="1058" priority="254"/>
  </conditionalFormatting>
  <conditionalFormatting sqref="E28">
    <cfRule type="duplicateValues" dxfId="1057" priority="253"/>
  </conditionalFormatting>
  <conditionalFormatting sqref="G2">
    <cfRule type="duplicateValues" dxfId="1056" priority="7"/>
  </conditionalFormatting>
  <conditionalFormatting sqref="G6:G7">
    <cfRule type="duplicateValues" dxfId="1055" priority="190"/>
  </conditionalFormatting>
  <conditionalFormatting sqref="G11">
    <cfRule type="duplicateValues" dxfId="1054" priority="189"/>
  </conditionalFormatting>
  <conditionalFormatting sqref="G11:G28">
    <cfRule type="duplicateValues" dxfId="1053" priority="171"/>
  </conditionalFormatting>
  <conditionalFormatting sqref="G12">
    <cfRule type="duplicateValues" dxfId="1052" priority="188"/>
  </conditionalFormatting>
  <conditionalFormatting sqref="G13">
    <cfRule type="duplicateValues" dxfId="1051" priority="187"/>
  </conditionalFormatting>
  <conditionalFormatting sqref="G14">
    <cfRule type="duplicateValues" dxfId="1050" priority="186"/>
  </conditionalFormatting>
  <conditionalFormatting sqref="G15">
    <cfRule type="duplicateValues" dxfId="1049" priority="185"/>
  </conditionalFormatting>
  <conditionalFormatting sqref="G16">
    <cfRule type="duplicateValues" dxfId="1048" priority="184"/>
  </conditionalFormatting>
  <conditionalFormatting sqref="G17">
    <cfRule type="duplicateValues" dxfId="1047" priority="183"/>
  </conditionalFormatting>
  <conditionalFormatting sqref="G18">
    <cfRule type="duplicateValues" dxfId="1046" priority="182"/>
  </conditionalFormatting>
  <conditionalFormatting sqref="G19">
    <cfRule type="duplicateValues" dxfId="1045" priority="181"/>
  </conditionalFormatting>
  <conditionalFormatting sqref="G20">
    <cfRule type="duplicateValues" dxfId="1044" priority="180"/>
  </conditionalFormatting>
  <conditionalFormatting sqref="G21">
    <cfRule type="duplicateValues" dxfId="1043" priority="179"/>
  </conditionalFormatting>
  <conditionalFormatting sqref="G22">
    <cfRule type="duplicateValues" dxfId="1042" priority="178"/>
  </conditionalFormatting>
  <conditionalFormatting sqref="G23">
    <cfRule type="duplicateValues" dxfId="1041" priority="177"/>
  </conditionalFormatting>
  <conditionalFormatting sqref="G24">
    <cfRule type="duplicateValues" dxfId="1040" priority="176"/>
  </conditionalFormatting>
  <conditionalFormatting sqref="G25">
    <cfRule type="duplicateValues" dxfId="1039" priority="175"/>
  </conditionalFormatting>
  <conditionalFormatting sqref="G26">
    <cfRule type="duplicateValues" dxfId="1038" priority="174"/>
  </conditionalFormatting>
  <conditionalFormatting sqref="G27">
    <cfRule type="duplicateValues" dxfId="1037" priority="173"/>
  </conditionalFormatting>
  <conditionalFormatting sqref="G28">
    <cfRule type="duplicateValues" dxfId="1036" priority="172"/>
  </conditionalFormatting>
  <conditionalFormatting sqref="I6:I7">
    <cfRule type="duplicateValues" dxfId="1035" priority="170"/>
  </conditionalFormatting>
  <conditionalFormatting sqref="I11">
    <cfRule type="duplicateValues" dxfId="1034" priority="169"/>
  </conditionalFormatting>
  <conditionalFormatting sqref="I11:I28">
    <cfRule type="duplicateValues" dxfId="1033" priority="151"/>
  </conditionalFormatting>
  <conditionalFormatting sqref="I12">
    <cfRule type="duplicateValues" dxfId="1032" priority="168"/>
  </conditionalFormatting>
  <conditionalFormatting sqref="I13">
    <cfRule type="duplicateValues" dxfId="1031" priority="167"/>
  </conditionalFormatting>
  <conditionalFormatting sqref="I14">
    <cfRule type="duplicateValues" dxfId="1030" priority="166"/>
  </conditionalFormatting>
  <conditionalFormatting sqref="I15">
    <cfRule type="duplicateValues" dxfId="1029" priority="165"/>
  </conditionalFormatting>
  <conditionalFormatting sqref="I16">
    <cfRule type="duplicateValues" dxfId="1028" priority="164"/>
  </conditionalFormatting>
  <conditionalFormatting sqref="I17">
    <cfRule type="duplicateValues" dxfId="1027" priority="163"/>
  </conditionalFormatting>
  <conditionalFormatting sqref="I18">
    <cfRule type="duplicateValues" dxfId="1026" priority="162"/>
  </conditionalFormatting>
  <conditionalFormatting sqref="I19">
    <cfRule type="duplicateValues" dxfId="1025" priority="161"/>
  </conditionalFormatting>
  <conditionalFormatting sqref="I20">
    <cfRule type="duplicateValues" dxfId="1024" priority="160"/>
  </conditionalFormatting>
  <conditionalFormatting sqref="I21">
    <cfRule type="duplicateValues" dxfId="1023" priority="159"/>
  </conditionalFormatting>
  <conditionalFormatting sqref="I22">
    <cfRule type="duplicateValues" dxfId="1022" priority="158"/>
  </conditionalFormatting>
  <conditionalFormatting sqref="I23">
    <cfRule type="duplicateValues" dxfId="1021" priority="157"/>
  </conditionalFormatting>
  <conditionalFormatting sqref="I24">
    <cfRule type="duplicateValues" dxfId="1020" priority="156"/>
  </conditionalFormatting>
  <conditionalFormatting sqref="I25">
    <cfRule type="duplicateValues" dxfId="1019" priority="155"/>
  </conditionalFormatting>
  <conditionalFormatting sqref="I26">
    <cfRule type="duplicateValues" dxfId="1018" priority="154"/>
  </conditionalFormatting>
  <conditionalFormatting sqref="I27">
    <cfRule type="duplicateValues" dxfId="1017" priority="153"/>
  </conditionalFormatting>
  <conditionalFormatting sqref="I28">
    <cfRule type="duplicateValues" dxfId="1016" priority="152"/>
  </conditionalFormatting>
  <conditionalFormatting sqref="K6:K7">
    <cfRule type="duplicateValues" dxfId="1015" priority="211"/>
  </conditionalFormatting>
  <conditionalFormatting sqref="K11">
    <cfRule type="duplicateValues" dxfId="1014" priority="209"/>
  </conditionalFormatting>
  <conditionalFormatting sqref="K11:K28">
    <cfRule type="duplicateValues" dxfId="1013" priority="191"/>
  </conditionalFormatting>
  <conditionalFormatting sqref="K12">
    <cfRule type="duplicateValues" dxfId="1012" priority="208"/>
  </conditionalFormatting>
  <conditionalFormatting sqref="K13">
    <cfRule type="duplicateValues" dxfId="1011" priority="207"/>
  </conditionalFormatting>
  <conditionalFormatting sqref="K14">
    <cfRule type="duplicateValues" dxfId="1010" priority="206"/>
  </conditionalFormatting>
  <conditionalFormatting sqref="K15">
    <cfRule type="duplicateValues" dxfId="1009" priority="205"/>
  </conditionalFormatting>
  <conditionalFormatting sqref="K16">
    <cfRule type="duplicateValues" dxfId="1008" priority="204"/>
  </conditionalFormatting>
  <conditionalFormatting sqref="K17">
    <cfRule type="duplicateValues" dxfId="1007" priority="203"/>
  </conditionalFormatting>
  <conditionalFormatting sqref="K18">
    <cfRule type="duplicateValues" dxfId="1006" priority="202"/>
  </conditionalFormatting>
  <conditionalFormatting sqref="K19">
    <cfRule type="duplicateValues" dxfId="1005" priority="201"/>
  </conditionalFormatting>
  <conditionalFormatting sqref="K20">
    <cfRule type="duplicateValues" dxfId="1004" priority="200"/>
  </conditionalFormatting>
  <conditionalFormatting sqref="K21">
    <cfRule type="duplicateValues" dxfId="1003" priority="199"/>
  </conditionalFormatting>
  <conditionalFormatting sqref="K22">
    <cfRule type="duplicateValues" dxfId="1002" priority="198"/>
  </conditionalFormatting>
  <conditionalFormatting sqref="K23">
    <cfRule type="duplicateValues" dxfId="1001" priority="197"/>
  </conditionalFormatting>
  <conditionalFormatting sqref="K24">
    <cfRule type="duplicateValues" dxfId="1000" priority="196"/>
  </conditionalFormatting>
  <conditionalFormatting sqref="K25">
    <cfRule type="duplicateValues" dxfId="999" priority="195"/>
  </conditionalFormatting>
  <conditionalFormatting sqref="K26">
    <cfRule type="duplicateValues" dxfId="998" priority="194"/>
  </conditionalFormatting>
  <conditionalFormatting sqref="K27">
    <cfRule type="duplicateValues" dxfId="997" priority="193"/>
  </conditionalFormatting>
  <conditionalFormatting sqref="K28">
    <cfRule type="duplicateValues" dxfId="996" priority="192"/>
  </conditionalFormatting>
  <conditionalFormatting sqref="M2">
    <cfRule type="duplicateValues" dxfId="995" priority="5"/>
  </conditionalFormatting>
  <conditionalFormatting sqref="M6:M7">
    <cfRule type="duplicateValues" dxfId="994" priority="91"/>
  </conditionalFormatting>
  <conditionalFormatting sqref="M11">
    <cfRule type="duplicateValues" dxfId="993" priority="110"/>
  </conditionalFormatting>
  <conditionalFormatting sqref="M11:M28">
    <cfRule type="duplicateValues" dxfId="992" priority="92"/>
  </conditionalFormatting>
  <conditionalFormatting sqref="M12">
    <cfRule type="duplicateValues" dxfId="991" priority="109"/>
  </conditionalFormatting>
  <conditionalFormatting sqref="M13">
    <cfRule type="duplicateValues" dxfId="990" priority="108"/>
  </conditionalFormatting>
  <conditionalFormatting sqref="M14">
    <cfRule type="duplicateValues" dxfId="989" priority="107"/>
  </conditionalFormatting>
  <conditionalFormatting sqref="M15">
    <cfRule type="duplicateValues" dxfId="988" priority="106"/>
  </conditionalFormatting>
  <conditionalFormatting sqref="M16">
    <cfRule type="duplicateValues" dxfId="987" priority="105"/>
  </conditionalFormatting>
  <conditionalFormatting sqref="M17">
    <cfRule type="duplicateValues" dxfId="986" priority="104"/>
  </conditionalFormatting>
  <conditionalFormatting sqref="M18">
    <cfRule type="duplicateValues" dxfId="985" priority="103"/>
  </conditionalFormatting>
  <conditionalFormatting sqref="M19">
    <cfRule type="duplicateValues" dxfId="984" priority="102"/>
  </conditionalFormatting>
  <conditionalFormatting sqref="M20">
    <cfRule type="duplicateValues" dxfId="983" priority="101"/>
  </conditionalFormatting>
  <conditionalFormatting sqref="M21">
    <cfRule type="duplicateValues" dxfId="982" priority="100"/>
  </conditionalFormatting>
  <conditionalFormatting sqref="M22">
    <cfRule type="duplicateValues" dxfId="981" priority="99"/>
  </conditionalFormatting>
  <conditionalFormatting sqref="M23">
    <cfRule type="duplicateValues" dxfId="980" priority="98"/>
  </conditionalFormatting>
  <conditionalFormatting sqref="M24">
    <cfRule type="duplicateValues" dxfId="979" priority="97"/>
  </conditionalFormatting>
  <conditionalFormatting sqref="M25">
    <cfRule type="duplicateValues" dxfId="978" priority="96"/>
  </conditionalFormatting>
  <conditionalFormatting sqref="M26">
    <cfRule type="duplicateValues" dxfId="977" priority="95"/>
  </conditionalFormatting>
  <conditionalFormatting sqref="M27">
    <cfRule type="duplicateValues" dxfId="976" priority="94"/>
  </conditionalFormatting>
  <conditionalFormatting sqref="M28">
    <cfRule type="duplicateValues" dxfId="975" priority="93"/>
  </conditionalFormatting>
  <conditionalFormatting sqref="O6:O7">
    <cfRule type="duplicateValues" dxfId="974" priority="130"/>
  </conditionalFormatting>
  <conditionalFormatting sqref="O11">
    <cfRule type="duplicateValues" dxfId="973" priority="129"/>
  </conditionalFormatting>
  <conditionalFormatting sqref="O11:O28">
    <cfRule type="duplicateValues" dxfId="972" priority="111"/>
  </conditionalFormatting>
  <conditionalFormatting sqref="O12">
    <cfRule type="duplicateValues" dxfId="971" priority="128"/>
  </conditionalFormatting>
  <conditionalFormatting sqref="O13">
    <cfRule type="duplicateValues" dxfId="970" priority="127"/>
  </conditionalFormatting>
  <conditionalFormatting sqref="O14">
    <cfRule type="duplicateValues" dxfId="969" priority="126"/>
  </conditionalFormatting>
  <conditionalFormatting sqref="O15">
    <cfRule type="duplicateValues" dxfId="968" priority="125"/>
  </conditionalFormatting>
  <conditionalFormatting sqref="O16">
    <cfRule type="duplicateValues" dxfId="967" priority="124"/>
  </conditionalFormatting>
  <conditionalFormatting sqref="O17">
    <cfRule type="duplicateValues" dxfId="966" priority="123"/>
  </conditionalFormatting>
  <conditionalFormatting sqref="O18">
    <cfRule type="duplicateValues" dxfId="965" priority="122"/>
  </conditionalFormatting>
  <conditionalFormatting sqref="O19">
    <cfRule type="duplicateValues" dxfId="964" priority="121"/>
  </conditionalFormatting>
  <conditionalFormatting sqref="O20">
    <cfRule type="duplicateValues" dxfId="963" priority="120"/>
  </conditionalFormatting>
  <conditionalFormatting sqref="O21">
    <cfRule type="duplicateValues" dxfId="962" priority="119"/>
  </conditionalFormatting>
  <conditionalFormatting sqref="O22">
    <cfRule type="duplicateValues" dxfId="961" priority="118"/>
  </conditionalFormatting>
  <conditionalFormatting sqref="O23">
    <cfRule type="duplicateValues" dxfId="960" priority="117"/>
  </conditionalFormatting>
  <conditionalFormatting sqref="O24">
    <cfRule type="duplicateValues" dxfId="959" priority="116"/>
  </conditionalFormatting>
  <conditionalFormatting sqref="O25">
    <cfRule type="duplicateValues" dxfId="958" priority="115"/>
  </conditionalFormatting>
  <conditionalFormatting sqref="O26">
    <cfRule type="duplicateValues" dxfId="957" priority="114"/>
  </conditionalFormatting>
  <conditionalFormatting sqref="O27">
    <cfRule type="duplicateValues" dxfId="956" priority="113"/>
  </conditionalFormatting>
  <conditionalFormatting sqref="O28">
    <cfRule type="duplicateValues" dxfId="955" priority="112"/>
  </conditionalFormatting>
  <conditionalFormatting sqref="Q6:Q7">
    <cfRule type="duplicateValues" dxfId="954" priority="150"/>
  </conditionalFormatting>
  <conditionalFormatting sqref="Q11">
    <cfRule type="duplicateValues" dxfId="953" priority="149"/>
  </conditionalFormatting>
  <conditionalFormatting sqref="Q11:Q28">
    <cfRule type="duplicateValues" dxfId="952" priority="131"/>
  </conditionalFormatting>
  <conditionalFormatting sqref="Q12">
    <cfRule type="duplicateValues" dxfId="951" priority="148"/>
  </conditionalFormatting>
  <conditionalFormatting sqref="Q13">
    <cfRule type="duplicateValues" dxfId="950" priority="147"/>
  </conditionalFormatting>
  <conditionalFormatting sqref="Q14">
    <cfRule type="duplicateValues" dxfId="949" priority="146"/>
  </conditionalFormatting>
  <conditionalFormatting sqref="Q15">
    <cfRule type="duplicateValues" dxfId="948" priority="145"/>
  </conditionalFormatting>
  <conditionalFormatting sqref="Q16">
    <cfRule type="duplicateValues" dxfId="947" priority="144"/>
  </conditionalFormatting>
  <conditionalFormatting sqref="Q17">
    <cfRule type="duplicateValues" dxfId="946" priority="143"/>
  </conditionalFormatting>
  <conditionalFormatting sqref="Q18">
    <cfRule type="duplicateValues" dxfId="945" priority="142"/>
  </conditionalFormatting>
  <conditionalFormatting sqref="Q19">
    <cfRule type="duplicateValues" dxfId="944" priority="141"/>
  </conditionalFormatting>
  <conditionalFormatting sqref="Q20">
    <cfRule type="duplicateValues" dxfId="943" priority="140"/>
  </conditionalFormatting>
  <conditionalFormatting sqref="Q21">
    <cfRule type="duplicateValues" dxfId="942" priority="139"/>
  </conditionalFormatting>
  <conditionalFormatting sqref="Q22">
    <cfRule type="duplicateValues" dxfId="941" priority="138"/>
  </conditionalFormatting>
  <conditionalFormatting sqref="Q23">
    <cfRule type="duplicateValues" dxfId="940" priority="137"/>
  </conditionalFormatting>
  <conditionalFormatting sqref="Q24">
    <cfRule type="duplicateValues" dxfId="939" priority="136"/>
  </conditionalFormatting>
  <conditionalFormatting sqref="Q25">
    <cfRule type="duplicateValues" dxfId="938" priority="135"/>
  </conditionalFormatting>
  <conditionalFormatting sqref="Q26">
    <cfRule type="duplicateValues" dxfId="937" priority="134"/>
  </conditionalFormatting>
  <conditionalFormatting sqref="Q27">
    <cfRule type="duplicateValues" dxfId="936" priority="133"/>
  </conditionalFormatting>
  <conditionalFormatting sqref="Q28">
    <cfRule type="duplicateValues" dxfId="935" priority="132"/>
  </conditionalFormatting>
  <conditionalFormatting sqref="S2">
    <cfRule type="duplicateValues" dxfId="934" priority="8"/>
  </conditionalFormatting>
  <conditionalFormatting sqref="S4">
    <cfRule type="duplicateValues" dxfId="933" priority="28"/>
  </conditionalFormatting>
  <conditionalFormatting sqref="S5">
    <cfRule type="duplicateValues" dxfId="932" priority="29"/>
  </conditionalFormatting>
  <conditionalFormatting sqref="S6:S7">
    <cfRule type="duplicateValues" dxfId="931" priority="30"/>
  </conditionalFormatting>
  <conditionalFormatting sqref="S11">
    <cfRule type="duplicateValues" dxfId="930" priority="27"/>
  </conditionalFormatting>
  <conditionalFormatting sqref="S11:S28">
    <cfRule type="duplicateValues" dxfId="929" priority="9"/>
  </conditionalFormatting>
  <conditionalFormatting sqref="S12">
    <cfRule type="duplicateValues" dxfId="928" priority="26"/>
  </conditionalFormatting>
  <conditionalFormatting sqref="S13">
    <cfRule type="duplicateValues" dxfId="927" priority="25"/>
  </conditionalFormatting>
  <conditionalFormatting sqref="S14">
    <cfRule type="duplicateValues" dxfId="926" priority="24"/>
  </conditionalFormatting>
  <conditionalFormatting sqref="S15">
    <cfRule type="duplicateValues" dxfId="925" priority="23"/>
  </conditionalFormatting>
  <conditionalFormatting sqref="S16">
    <cfRule type="duplicateValues" dxfId="924" priority="22"/>
  </conditionalFormatting>
  <conditionalFormatting sqref="S17">
    <cfRule type="duplicateValues" dxfId="923" priority="21"/>
  </conditionalFormatting>
  <conditionalFormatting sqref="S18">
    <cfRule type="duplicateValues" dxfId="922" priority="20"/>
  </conditionalFormatting>
  <conditionalFormatting sqref="S19">
    <cfRule type="duplicateValues" dxfId="921" priority="19"/>
  </conditionalFormatting>
  <conditionalFormatting sqref="S20">
    <cfRule type="duplicateValues" dxfId="920" priority="18"/>
  </conditionalFormatting>
  <conditionalFormatting sqref="S21">
    <cfRule type="duplicateValues" dxfId="919" priority="17"/>
  </conditionalFormatting>
  <conditionalFormatting sqref="S22">
    <cfRule type="duplicateValues" dxfId="918" priority="16"/>
  </conditionalFormatting>
  <conditionalFormatting sqref="S23">
    <cfRule type="duplicateValues" dxfId="917" priority="15"/>
  </conditionalFormatting>
  <conditionalFormatting sqref="S24">
    <cfRule type="duplicateValues" dxfId="916" priority="14"/>
  </conditionalFormatting>
  <conditionalFormatting sqref="S25">
    <cfRule type="duplicateValues" dxfId="915" priority="13"/>
  </conditionalFormatting>
  <conditionalFormatting sqref="S26">
    <cfRule type="duplicateValues" dxfId="914" priority="12"/>
  </conditionalFormatting>
  <conditionalFormatting sqref="S27">
    <cfRule type="duplicateValues" dxfId="913" priority="11"/>
  </conditionalFormatting>
  <conditionalFormatting sqref="S28">
    <cfRule type="duplicateValues" dxfId="912" priority="10"/>
  </conditionalFormatting>
  <conditionalFormatting sqref="U2">
    <cfRule type="duplicateValues" dxfId="911" priority="3"/>
  </conditionalFormatting>
  <conditionalFormatting sqref="U6:U7">
    <cfRule type="duplicateValues" dxfId="910" priority="251"/>
  </conditionalFormatting>
  <conditionalFormatting sqref="U11">
    <cfRule type="duplicateValues" dxfId="909" priority="250"/>
  </conditionalFormatting>
  <conditionalFormatting sqref="U11:U28">
    <cfRule type="duplicateValues" dxfId="908" priority="232"/>
  </conditionalFormatting>
  <conditionalFormatting sqref="U12">
    <cfRule type="duplicateValues" dxfId="907" priority="249"/>
  </conditionalFormatting>
  <conditionalFormatting sqref="U13">
    <cfRule type="duplicateValues" dxfId="906" priority="248"/>
  </conditionalFormatting>
  <conditionalFormatting sqref="U14">
    <cfRule type="duplicateValues" dxfId="905" priority="247"/>
  </conditionalFormatting>
  <conditionalFormatting sqref="U15">
    <cfRule type="duplicateValues" dxfId="904" priority="246"/>
  </conditionalFormatting>
  <conditionalFormatting sqref="U16">
    <cfRule type="duplicateValues" dxfId="903" priority="245"/>
  </conditionalFormatting>
  <conditionalFormatting sqref="U17">
    <cfRule type="duplicateValues" dxfId="902" priority="244"/>
  </conditionalFormatting>
  <conditionalFormatting sqref="U18">
    <cfRule type="duplicateValues" dxfId="901" priority="243"/>
  </conditionalFormatting>
  <conditionalFormatting sqref="U19">
    <cfRule type="duplicateValues" dxfId="900" priority="242"/>
  </conditionalFormatting>
  <conditionalFormatting sqref="U20">
    <cfRule type="duplicateValues" dxfId="899" priority="241"/>
  </conditionalFormatting>
  <conditionalFormatting sqref="U21">
    <cfRule type="duplicateValues" dxfId="898" priority="240"/>
  </conditionalFormatting>
  <conditionalFormatting sqref="U22">
    <cfRule type="duplicateValues" dxfId="897" priority="239"/>
  </conditionalFormatting>
  <conditionalFormatting sqref="U23">
    <cfRule type="duplicateValues" dxfId="896" priority="238"/>
  </conditionalFormatting>
  <conditionalFormatting sqref="U24">
    <cfRule type="duplicateValues" dxfId="895" priority="237"/>
  </conditionalFormatting>
  <conditionalFormatting sqref="U25">
    <cfRule type="duplicateValues" dxfId="894" priority="236"/>
  </conditionalFormatting>
  <conditionalFormatting sqref="U26">
    <cfRule type="duplicateValues" dxfId="893" priority="235"/>
  </conditionalFormatting>
  <conditionalFormatting sqref="U27">
    <cfRule type="duplicateValues" dxfId="892" priority="234"/>
  </conditionalFormatting>
  <conditionalFormatting sqref="U28">
    <cfRule type="duplicateValues" dxfId="891" priority="233"/>
  </conditionalFormatting>
  <conditionalFormatting sqref="W6:W7">
    <cfRule type="duplicateValues" dxfId="890" priority="212"/>
  </conditionalFormatting>
  <conditionalFormatting sqref="W11">
    <cfRule type="duplicateValues" dxfId="889" priority="231"/>
  </conditionalFormatting>
  <conditionalFormatting sqref="W11:W28">
    <cfRule type="duplicateValues" dxfId="888" priority="213"/>
  </conditionalFormatting>
  <conditionalFormatting sqref="W12">
    <cfRule type="duplicateValues" dxfId="887" priority="230"/>
  </conditionalFormatting>
  <conditionalFormatting sqref="W13">
    <cfRule type="duplicateValues" dxfId="886" priority="229"/>
  </conditionalFormatting>
  <conditionalFormatting sqref="W14">
    <cfRule type="duplicateValues" dxfId="885" priority="228"/>
  </conditionalFormatting>
  <conditionalFormatting sqref="W15">
    <cfRule type="duplicateValues" dxfId="884" priority="227"/>
  </conditionalFormatting>
  <conditionalFormatting sqref="W16">
    <cfRule type="duplicateValues" dxfId="883" priority="226"/>
  </conditionalFormatting>
  <conditionalFormatting sqref="W17">
    <cfRule type="duplicateValues" dxfId="882" priority="225"/>
  </conditionalFormatting>
  <conditionalFormatting sqref="W18">
    <cfRule type="duplicateValues" dxfId="881" priority="224"/>
  </conditionalFormatting>
  <conditionalFormatting sqref="W19">
    <cfRule type="duplicateValues" dxfId="880" priority="223"/>
  </conditionalFormatting>
  <conditionalFormatting sqref="W20">
    <cfRule type="duplicateValues" dxfId="879" priority="222"/>
  </conditionalFormatting>
  <conditionalFormatting sqref="W21">
    <cfRule type="duplicateValues" dxfId="878" priority="221"/>
  </conditionalFormatting>
  <conditionalFormatting sqref="W22">
    <cfRule type="duplicateValues" dxfId="877" priority="220"/>
  </conditionalFormatting>
  <conditionalFormatting sqref="W23">
    <cfRule type="duplicateValues" dxfId="876" priority="219"/>
  </conditionalFormatting>
  <conditionalFormatting sqref="W24">
    <cfRule type="duplicateValues" dxfId="875" priority="218"/>
  </conditionalFormatting>
  <conditionalFormatting sqref="W25">
    <cfRule type="duplicateValues" dxfId="874" priority="217"/>
  </conditionalFormatting>
  <conditionalFormatting sqref="W26">
    <cfRule type="duplicateValues" dxfId="873" priority="216"/>
  </conditionalFormatting>
  <conditionalFormatting sqref="W27">
    <cfRule type="duplicateValues" dxfId="872" priority="215"/>
  </conditionalFormatting>
  <conditionalFormatting sqref="W28">
    <cfRule type="duplicateValues" dxfId="871" priority="214"/>
  </conditionalFormatting>
  <conditionalFormatting sqref="Y2">
    <cfRule type="duplicateValues" dxfId="870" priority="1"/>
  </conditionalFormatting>
  <conditionalFormatting sqref="Y6:Y7">
    <cfRule type="duplicateValues" dxfId="869" priority="90"/>
  </conditionalFormatting>
  <conditionalFormatting sqref="Y11">
    <cfRule type="duplicateValues" dxfId="868" priority="89"/>
  </conditionalFormatting>
  <conditionalFormatting sqref="Y11:Y28">
    <cfRule type="duplicateValues" dxfId="867" priority="71"/>
  </conditionalFormatting>
  <conditionalFormatting sqref="Y12">
    <cfRule type="duplicateValues" dxfId="866" priority="88"/>
  </conditionalFormatting>
  <conditionalFormatting sqref="Y13">
    <cfRule type="duplicateValues" dxfId="865" priority="87"/>
  </conditionalFormatting>
  <conditionalFormatting sqref="Y14">
    <cfRule type="duplicateValues" dxfId="864" priority="86"/>
  </conditionalFormatting>
  <conditionalFormatting sqref="Y15">
    <cfRule type="duplicateValues" dxfId="863" priority="85"/>
  </conditionalFormatting>
  <conditionalFormatting sqref="Y16">
    <cfRule type="duplicateValues" dxfId="862" priority="84"/>
  </conditionalFormatting>
  <conditionalFormatting sqref="Y17">
    <cfRule type="duplicateValues" dxfId="861" priority="83"/>
  </conditionalFormatting>
  <conditionalFormatting sqref="Y18">
    <cfRule type="duplicateValues" dxfId="860" priority="82"/>
  </conditionalFormatting>
  <conditionalFormatting sqref="Y19">
    <cfRule type="duplicateValues" dxfId="859" priority="81"/>
  </conditionalFormatting>
  <conditionalFormatting sqref="Y20">
    <cfRule type="duplicateValues" dxfId="858" priority="80"/>
  </conditionalFormatting>
  <conditionalFormatting sqref="Y21">
    <cfRule type="duplicateValues" dxfId="857" priority="79"/>
  </conditionalFormatting>
  <conditionalFormatting sqref="Y22">
    <cfRule type="duplicateValues" dxfId="856" priority="78"/>
  </conditionalFormatting>
  <conditionalFormatting sqref="Y23">
    <cfRule type="duplicateValues" dxfId="855" priority="77"/>
  </conditionalFormatting>
  <conditionalFormatting sqref="Y24">
    <cfRule type="duplicateValues" dxfId="854" priority="76"/>
  </conditionalFormatting>
  <conditionalFormatting sqref="Y25">
    <cfRule type="duplicateValues" dxfId="853" priority="75"/>
  </conditionalFormatting>
  <conditionalFormatting sqref="Y26">
    <cfRule type="duplicateValues" dxfId="852" priority="74"/>
  </conditionalFormatting>
  <conditionalFormatting sqref="Y27">
    <cfRule type="duplicateValues" dxfId="851" priority="73"/>
  </conditionalFormatting>
  <conditionalFormatting sqref="Y28">
    <cfRule type="duplicateValues" dxfId="850" priority="72"/>
  </conditionalFormatting>
  <conditionalFormatting sqref="AA2">
    <cfRule type="duplicateValues" dxfId="849" priority="2"/>
  </conditionalFormatting>
  <conditionalFormatting sqref="AA6:AA7">
    <cfRule type="duplicateValues" dxfId="848" priority="70"/>
  </conditionalFormatting>
  <conditionalFormatting sqref="AA11">
    <cfRule type="duplicateValues" dxfId="847" priority="69"/>
  </conditionalFormatting>
  <conditionalFormatting sqref="AA11:AA28">
    <cfRule type="duplicateValues" dxfId="846" priority="51"/>
  </conditionalFormatting>
  <conditionalFormatting sqref="AA12">
    <cfRule type="duplicateValues" dxfId="845" priority="68"/>
  </conditionalFormatting>
  <conditionalFormatting sqref="AA13">
    <cfRule type="duplicateValues" dxfId="844" priority="67"/>
  </conditionalFormatting>
  <conditionalFormatting sqref="AA14">
    <cfRule type="duplicateValues" dxfId="843" priority="66"/>
  </conditionalFormatting>
  <conditionalFormatting sqref="AA15">
    <cfRule type="duplicateValues" dxfId="842" priority="65"/>
  </conditionalFormatting>
  <conditionalFormatting sqref="AA16">
    <cfRule type="duplicateValues" dxfId="841" priority="64"/>
  </conditionalFormatting>
  <conditionalFormatting sqref="AA17">
    <cfRule type="duplicateValues" dxfId="840" priority="63"/>
  </conditionalFormatting>
  <conditionalFormatting sqref="AA18">
    <cfRule type="duplicateValues" dxfId="839" priority="62"/>
  </conditionalFormatting>
  <conditionalFormatting sqref="AA19">
    <cfRule type="duplicateValues" dxfId="838" priority="61"/>
  </conditionalFormatting>
  <conditionalFormatting sqref="AA20">
    <cfRule type="duplicateValues" dxfId="837" priority="60"/>
  </conditionalFormatting>
  <conditionalFormatting sqref="AA21">
    <cfRule type="duplicateValues" dxfId="836" priority="59"/>
  </conditionalFormatting>
  <conditionalFormatting sqref="AA22">
    <cfRule type="duplicateValues" dxfId="835" priority="58"/>
  </conditionalFormatting>
  <conditionalFormatting sqref="AA23">
    <cfRule type="duplicateValues" dxfId="834" priority="57"/>
  </conditionalFormatting>
  <conditionalFormatting sqref="AA24">
    <cfRule type="duplicateValues" dxfId="833" priority="56"/>
  </conditionalFormatting>
  <conditionalFormatting sqref="AA25">
    <cfRule type="duplicateValues" dxfId="832" priority="55"/>
  </conditionalFormatting>
  <conditionalFormatting sqref="AA26">
    <cfRule type="duplicateValues" dxfId="831" priority="54"/>
  </conditionalFormatting>
  <conditionalFormatting sqref="AA27">
    <cfRule type="duplicateValues" dxfId="830" priority="53"/>
  </conditionalFormatting>
  <conditionalFormatting sqref="AA28">
    <cfRule type="duplicateValues" dxfId="829" priority="52"/>
  </conditionalFormatting>
  <conditionalFormatting sqref="AC6:AC7">
    <cfRule type="duplicateValues" dxfId="828" priority="31"/>
  </conditionalFormatting>
  <conditionalFormatting sqref="AC11">
    <cfRule type="duplicateValues" dxfId="827" priority="50"/>
  </conditionalFormatting>
  <conditionalFormatting sqref="AC11:AC28">
    <cfRule type="duplicateValues" dxfId="826" priority="32"/>
  </conditionalFormatting>
  <conditionalFormatting sqref="AC12">
    <cfRule type="duplicateValues" dxfId="825" priority="49"/>
  </conditionalFormatting>
  <conditionalFormatting sqref="AC13">
    <cfRule type="duplicateValues" dxfId="824" priority="48"/>
  </conditionalFormatting>
  <conditionalFormatting sqref="AC14">
    <cfRule type="duplicateValues" dxfId="823" priority="47"/>
  </conditionalFormatting>
  <conditionalFormatting sqref="AC15">
    <cfRule type="duplicateValues" dxfId="822" priority="46"/>
  </conditionalFormatting>
  <conditionalFormatting sqref="AC16">
    <cfRule type="duplicateValues" dxfId="821" priority="45"/>
  </conditionalFormatting>
  <conditionalFormatting sqref="AC17">
    <cfRule type="duplicateValues" dxfId="820" priority="44"/>
  </conditionalFormatting>
  <conditionalFormatting sqref="AC18">
    <cfRule type="duplicateValues" dxfId="819" priority="43"/>
  </conditionalFormatting>
  <conditionalFormatting sqref="AC19">
    <cfRule type="duplicateValues" dxfId="818" priority="42"/>
  </conditionalFormatting>
  <conditionalFormatting sqref="AC20">
    <cfRule type="duplicateValues" dxfId="817" priority="41"/>
  </conditionalFormatting>
  <conditionalFormatting sqref="AC21">
    <cfRule type="duplicateValues" dxfId="816" priority="40"/>
  </conditionalFormatting>
  <conditionalFormatting sqref="AC22">
    <cfRule type="duplicateValues" dxfId="815" priority="39"/>
  </conditionalFormatting>
  <conditionalFormatting sqref="AC23">
    <cfRule type="duplicateValues" dxfId="814" priority="38"/>
  </conditionalFormatting>
  <conditionalFormatting sqref="AC24">
    <cfRule type="duplicateValues" dxfId="813" priority="37"/>
  </conditionalFormatting>
  <conditionalFormatting sqref="AC25">
    <cfRule type="duplicateValues" dxfId="812" priority="36"/>
  </conditionalFormatting>
  <conditionalFormatting sqref="AC26">
    <cfRule type="duplicateValues" dxfId="811" priority="35"/>
  </conditionalFormatting>
  <conditionalFormatting sqref="AC27">
    <cfRule type="duplicateValues" dxfId="810" priority="34"/>
  </conditionalFormatting>
  <conditionalFormatting sqref="AC28">
    <cfRule type="duplicateValues" dxfId="809" priority="33"/>
  </conditionalFormatting>
  <printOptions horizontalCentered="1" verticalCentered="1"/>
  <pageMargins left="0.25" right="0.25" top="0.75" bottom="0.75" header="0.3" footer="0.3"/>
  <pageSetup paperSize="5" scale="65" orientation="landscape" horizontalDpi="1200" verticalDpi="1200" r:id="rId1"/>
  <headerFooter>
    <oddHeader>&amp;A</oddHeader>
    <oddFooter>&amp;C&amp;F&amp;R&amp;D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hatsNew xmlns="e8f2f82a-99fc-4e41-9543-4f4d465b2725">false</WhatsNew>
    <showonfrontpage xmlns="663e1dd9-4aef-40d9-a2bd-1d908da693f5">false</showonfrontpage>
    <PublishingExpirationDate xmlns="http://schemas.microsoft.com/sharepoint/v3" xsi:nil="true"/>
    <PublishingStartDate xmlns="http://schemas.microsoft.com/sharepoint/v3">2019-02-01T00:05:00Z</PublishingStartDat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C416A870B8E7478A25AA84E82F5D97" ma:contentTypeVersion="4" ma:contentTypeDescription="Create a new document." ma:contentTypeScope="" ma:versionID="39892617a60d0e49e500baabbd83a12d">
  <xsd:schema xmlns:xsd="http://www.w3.org/2001/XMLSchema" xmlns:xs="http://www.w3.org/2001/XMLSchema" xmlns:p="http://schemas.microsoft.com/office/2006/metadata/properties" xmlns:ns1="http://schemas.microsoft.com/sharepoint/v3" xmlns:ns2="663e1dd9-4aef-40d9-a2bd-1d908da693f5" xmlns:ns3="e8f2f82a-99fc-4e41-9543-4f4d465b2725" targetNamespace="http://schemas.microsoft.com/office/2006/metadata/properties" ma:root="true" ma:fieldsID="6accc5274e26765a0062cb9931ba2e32" ns1:_="" ns2:_="" ns3:_="">
    <xsd:import namespace="http://schemas.microsoft.com/sharepoint/v3"/>
    <xsd:import namespace="663e1dd9-4aef-40d9-a2bd-1d908da693f5"/>
    <xsd:import namespace="e8f2f82a-99fc-4e41-9543-4f4d465b27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owonfrontpage" minOccurs="0"/>
                <xsd:element ref="ns3:WhatsN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e1dd9-4aef-40d9-a2bd-1d908da693f5" elementFormDefault="qualified">
    <xsd:import namespace="http://schemas.microsoft.com/office/2006/documentManagement/types"/>
    <xsd:import namespace="http://schemas.microsoft.com/office/infopath/2007/PartnerControls"/>
    <xsd:element name="showonfrontpage" ma:index="10" nillable="true" ma:displayName="showonfrontpage" ma:default="0" ma:internalName="showonfrontpag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2f82a-99fc-4e41-9543-4f4d465b2725" elementFormDefault="qualified">
    <xsd:import namespace="http://schemas.microsoft.com/office/2006/documentManagement/types"/>
    <xsd:import namespace="http://schemas.microsoft.com/office/infopath/2007/PartnerControls"/>
    <xsd:element name="WhatsNew" ma:index="11" nillable="true" ma:displayName="WhatsNew" ma:default="0" ma:internalName="WhatsNew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_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26B29B3-D4A0-4A7B-95E6-1748027244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9F8469-3AAA-49A0-B183-81BBB13BC998}">
  <ds:schemaRefs>
    <ds:schemaRef ds:uri="http://schemas.microsoft.com/office/2006/metadata/properties"/>
    <ds:schemaRef ds:uri="http://schemas.microsoft.com/office/infopath/2007/PartnerControls"/>
    <ds:schemaRef ds:uri="e8f2f82a-99fc-4e41-9543-4f4d465b2725"/>
    <ds:schemaRef ds:uri="663e1dd9-4aef-40d9-a2bd-1d908da693f5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CFB0257B-F76D-40F7-ACF1-18B7D4473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63e1dd9-4aef-40d9-a2bd-1d908da693f5"/>
    <ds:schemaRef ds:uri="e8f2f82a-99fc-4e41-9543-4f4d465b27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6CE1027-A698-4E01-AC7B-42AE8EDBABC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Review Notes</vt:lpstr>
      <vt:lpstr>Basic Price Adjustment</vt:lpstr>
      <vt:lpstr>District 1</vt:lpstr>
      <vt:lpstr>District 2</vt:lpstr>
      <vt:lpstr>District 3</vt:lpstr>
      <vt:lpstr>District 4</vt:lpstr>
      <vt:lpstr>District 5</vt:lpstr>
      <vt:lpstr>District 6</vt:lpstr>
      <vt:lpstr>District 7</vt:lpstr>
      <vt:lpstr>District 8</vt:lpstr>
      <vt:lpstr>District 9</vt:lpstr>
      <vt:lpstr>District 10</vt:lpstr>
      <vt:lpstr>Sheet1</vt:lpstr>
      <vt:lpstr>'Basic Price Adjustment'!Print_Area</vt:lpstr>
      <vt:lpstr>'District 1'!Print_Area</vt:lpstr>
      <vt:lpstr>'District 10'!Print_Area</vt:lpstr>
      <vt:lpstr>'District 2'!Print_Area</vt:lpstr>
      <vt:lpstr>'District 3'!Print_Area</vt:lpstr>
      <vt:lpstr>'District 4'!Print_Area</vt:lpstr>
      <vt:lpstr>'District 5'!Print_Area</vt:lpstr>
      <vt:lpstr>'District 6'!Print_Area</vt:lpstr>
      <vt:lpstr>'District 7'!Print_Area</vt:lpstr>
      <vt:lpstr>'District 8'!Print_Area</vt:lpstr>
      <vt:lpstr>'District 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Basic Price Adjustments</dc:title>
  <dc:creator>Maner, David L</dc:creator>
  <cp:lastModifiedBy>Austin, Brett A</cp:lastModifiedBy>
  <cp:lastPrinted>2020-04-24T08:29:44Z</cp:lastPrinted>
  <dcterms:created xsi:type="dcterms:W3CDTF">2002-07-03T17:33:28Z</dcterms:created>
  <dcterms:modified xsi:type="dcterms:W3CDTF">2024-08-26T11:14:24Z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_NewReviewCycle">
    <vt:lpwstr/>
  </property>
</Properties>
</file>