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024051\Downloads\"/>
    </mc:Choice>
  </mc:AlternateContent>
  <xr:revisionPtr revIDLastSave="0" documentId="13_ncr:1_{CD123DC8-944C-4D37-9253-D8BEB84F5E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culation" sheetId="1" r:id="rId1"/>
    <sheet name="Form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1" l="1"/>
  <c r="K7" i="1"/>
  <c r="K5" i="1"/>
  <c r="K21" i="1"/>
  <c r="K20" i="1"/>
  <c r="K19" i="1"/>
  <c r="M19" i="1" a="1"/>
  <c r="M19" i="1" s="1"/>
  <c r="M20" i="1"/>
  <c r="M21" i="1"/>
  <c r="J19" i="1"/>
  <c r="J20" i="1"/>
  <c r="J21" i="1"/>
  <c r="J7" i="1"/>
  <c r="J6" i="1"/>
  <c r="L21" i="1" l="1"/>
  <c r="L19" i="1"/>
  <c r="L20" i="1"/>
  <c r="L7" i="1"/>
  <c r="L6" i="1"/>
  <c r="J5" i="1"/>
  <c r="L5" i="1" s="1"/>
  <c r="G27" i="1" l="1"/>
  <c r="G26" i="1"/>
  <c r="G25" i="1"/>
  <c r="G28" i="1" l="1"/>
  <c r="G29" i="1" s="1"/>
  <c r="G3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<sst xmlns="http://schemas.openxmlformats.org/spreadsheetml/2006/main" count="67" uniqueCount="43">
  <si>
    <t xml:space="preserve">Test Sample </t>
  </si>
  <si>
    <t>Position</t>
  </si>
  <si>
    <t>Average (x̄)</t>
  </si>
  <si>
    <t>Standard Deviation (S)</t>
  </si>
  <si>
    <t>% RSD</t>
  </si>
  <si>
    <t>A</t>
  </si>
  <si>
    <t>B</t>
  </si>
  <si>
    <t>C</t>
  </si>
  <si>
    <t xml:space="preserve">If the %RSD is above 7.5 percent immerse the sample in a water bath (20 to 25°C (68 to 77°F)) for 2 h, and then repeat the test. </t>
  </si>
  <si>
    <t xml:space="preserve">If the %RSD on the second test is below 7.5 percent, use the last set of 8 readings to compute the average. </t>
  </si>
  <si>
    <t>If the %RSD is greater than 7.5 percent on the last test, then average all 16 readings.</t>
  </si>
  <si>
    <t xml:space="preserve">Retest Sample </t>
  </si>
  <si>
    <t>Average Value (Sample A)</t>
  </si>
  <si>
    <t>Average Value (Sample B)</t>
  </si>
  <si>
    <t>Average Value (Sample C)</t>
  </si>
  <si>
    <t>Set Average (x̄)</t>
  </si>
  <si>
    <t>Correction (1.1 for Lime)</t>
  </si>
  <si>
    <t>Resistivity (kΩ⋅cm)</t>
  </si>
  <si>
    <t>AASHTO T358-15 Chloride Ion Penetration Rating</t>
  </si>
  <si>
    <t xml:space="preserve">Surface Resisitivity Test </t>
  </si>
  <si>
    <t>High</t>
  </si>
  <si>
    <t>&lt;12</t>
  </si>
  <si>
    <t>Moderate</t>
  </si>
  <si>
    <t>12-21</t>
  </si>
  <si>
    <t>Low</t>
  </si>
  <si>
    <t>21-37</t>
  </si>
  <si>
    <t>Very Low</t>
  </si>
  <si>
    <t>37-254</t>
  </si>
  <si>
    <t>Negligible</t>
  </si>
  <si>
    <t>&gt;254</t>
  </si>
  <si>
    <t>Project ID:</t>
  </si>
  <si>
    <t>Contract ID:</t>
  </si>
  <si>
    <t xml:space="preserve">Lab Reference No: </t>
  </si>
  <si>
    <t>Mix ID No:</t>
  </si>
  <si>
    <t>28 Day Strength Result (psi):</t>
  </si>
  <si>
    <t>`</t>
  </si>
  <si>
    <r>
      <t>0</t>
    </r>
    <r>
      <rPr>
        <sz val="11"/>
        <color theme="1"/>
        <rFont val="Calibri"/>
        <family val="2"/>
      </rPr>
      <t>°</t>
    </r>
  </si>
  <si>
    <r>
      <t>90</t>
    </r>
    <r>
      <rPr>
        <sz val="11"/>
        <color theme="1"/>
        <rFont val="Calibri"/>
        <family val="2"/>
      </rPr>
      <t>°</t>
    </r>
  </si>
  <si>
    <t>°</t>
  </si>
  <si>
    <r>
      <t>180</t>
    </r>
    <r>
      <rPr>
        <sz val="11"/>
        <color theme="1"/>
        <rFont val="Calibri"/>
        <family val="2"/>
      </rPr>
      <t>°</t>
    </r>
  </si>
  <si>
    <r>
      <t>270</t>
    </r>
    <r>
      <rPr>
        <sz val="11"/>
        <color theme="1"/>
        <rFont val="Calibri"/>
        <family val="2"/>
      </rPr>
      <t>°</t>
    </r>
  </si>
  <si>
    <r>
      <t xml:space="preserve">Average (x̄) %      </t>
    </r>
    <r>
      <rPr>
        <b/>
        <sz val="8"/>
        <color theme="1"/>
        <rFont val="&quot;Times New Roman&quot;"/>
      </rPr>
      <t>(RSD &gt;7.5%)</t>
    </r>
  </si>
  <si>
    <r>
      <t xml:space="preserve">Average (x̄)          </t>
    </r>
    <r>
      <rPr>
        <b/>
        <sz val="8"/>
        <color theme="1"/>
        <rFont val="&quot;Times New Roman&quot;"/>
      </rPr>
      <t xml:space="preserve">  (RSD &lt;=7.5%)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</si>
</sst>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b/>
      <sz val="11"/>
      <color theme="1"/>
      <name val="&quot;Times New Roman&quot;"/>
    </font>
    <font>
      <sz val="1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&quot;Times New Roman&quot;"/>
    </font>
    <font>
      <sz val="11"/>
      <color theme="1"/>
      <name val="Calibri"/>
      <family val="2"/>
    </font>
    <font>
      <sz val="14"/>
      <color theme="1"/>
      <name val="&quot;Times New Roman&quot;"/>
    </font>
    <font>
      <b/>
      <sz val="14"/>
      <color theme="1"/>
      <name val="Calibri"/>
      <family val="2"/>
    </font>
    <font>
      <b/>
      <u/>
      <sz val="11"/>
      <color theme="1"/>
      <name val="Calibri"/>
      <family val="2"/>
    </font>
    <font>
      <sz val="10"/>
      <color rgb="FF000000"/>
      <name val="Calibri"/>
      <family val="2"/>
    </font>
    <font>
      <b/>
      <sz val="8"/>
      <color theme="1"/>
      <name val="&quot;Times New Roman&quot;"/>
    </font>
  </fonts>
  <fills count="10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B7E1CD"/>
        <bgColor rgb="FFB7E1CD"/>
      </patternFill>
    </fill>
    <fill>
      <patternFill patternType="solid">
        <fgColor rgb="FFF2F2F2"/>
        <bgColor rgb="FFF2F2F2"/>
      </patternFill>
    </fill>
    <fill>
      <patternFill patternType="solid">
        <fgColor rgb="FFC9DAF8"/>
        <bgColor rgb="FFC9DAF8"/>
      </patternFill>
    </fill>
    <fill>
      <patternFill patternType="solid">
        <fgColor theme="7" tint="0.79998168889431442"/>
        <bgColor rgb="FFB6D7A8"/>
      </patternFill>
    </fill>
    <fill>
      <patternFill patternType="solid">
        <fgColor theme="7" tint="0.79998168889431442"/>
        <bgColor rgb="FFCFE2F3"/>
      </patternFill>
    </fill>
    <fill>
      <patternFill patternType="solid">
        <fgColor theme="7" tint="0.59999389629810485"/>
        <bgColor rgb="FFCFE2F3"/>
      </patternFill>
    </fill>
    <fill>
      <patternFill patternType="solid">
        <fgColor theme="7" tint="0.59999389629810485"/>
        <bgColor rgb="FFB7E1CD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1" fillId="5" borderId="5" xfId="0" applyFont="1" applyFill="1" applyBorder="1"/>
    <xf numFmtId="0" fontId="6" fillId="5" borderId="5" xfId="0" applyFont="1" applyFill="1" applyBorder="1"/>
    <xf numFmtId="0" fontId="1" fillId="2" borderId="5" xfId="0" applyFont="1" applyFill="1" applyBorder="1"/>
    <xf numFmtId="0" fontId="6" fillId="2" borderId="5" xfId="0" applyFont="1" applyFill="1" applyBorder="1"/>
    <xf numFmtId="0" fontId="2" fillId="2" borderId="5" xfId="0" applyFont="1" applyFill="1" applyBorder="1"/>
    <xf numFmtId="0" fontId="7" fillId="0" borderId="0" xfId="0" applyFont="1" applyAlignment="1">
      <alignment vertical="center"/>
    </xf>
    <xf numFmtId="0" fontId="10" fillId="0" borderId="0" xfId="0" applyFont="1"/>
    <xf numFmtId="2" fontId="6" fillId="8" borderId="5" xfId="0" applyNumberFormat="1" applyFont="1" applyFill="1" applyBorder="1" applyAlignment="1">
      <alignment horizontal="center" vertical="center"/>
    </xf>
    <xf numFmtId="164" fontId="6" fillId="8" borderId="5" xfId="0" applyNumberFormat="1" applyFont="1" applyFill="1" applyBorder="1" applyAlignment="1">
      <alignment horizontal="center" vertical="center"/>
    </xf>
    <xf numFmtId="2" fontId="6" fillId="9" borderId="5" xfId="0" applyNumberFormat="1" applyFont="1" applyFill="1" applyBorder="1" applyAlignment="1">
      <alignment horizontal="center" vertical="center"/>
    </xf>
    <xf numFmtId="164" fontId="6" fillId="9" borderId="5" xfId="0" applyNumberFormat="1" applyFont="1" applyFill="1" applyBorder="1" applyAlignment="1">
      <alignment horizontal="center" vertical="center"/>
    </xf>
    <xf numFmtId="2" fontId="5" fillId="9" borderId="5" xfId="0" applyNumberFormat="1" applyFont="1" applyFill="1" applyBorder="1" applyAlignment="1">
      <alignment horizontal="center" vertical="center"/>
    </xf>
    <xf numFmtId="2" fontId="5" fillId="8" borderId="5" xfId="0" applyNumberFormat="1" applyFont="1" applyFill="1" applyBorder="1" applyAlignment="1">
      <alignment horizontal="center"/>
    </xf>
    <xf numFmtId="1" fontId="2" fillId="8" borderId="5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3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2" fillId="2" borderId="1" xfId="0" applyFont="1" applyFill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4" fontId="5" fillId="6" borderId="5" xfId="0" applyNumberFormat="1" applyFont="1" applyFill="1" applyBorder="1" applyAlignment="1" applyProtection="1">
      <alignment horizontal="center" vertical="center"/>
      <protection locked="0"/>
    </xf>
    <xf numFmtId="164" fontId="5" fillId="7" borderId="5" xfId="0" applyNumberFormat="1" applyFont="1" applyFill="1" applyBorder="1" applyAlignment="1" applyProtection="1">
      <alignment horizontal="center" vertical="center"/>
      <protection locked="0"/>
    </xf>
    <xf numFmtId="164" fontId="6" fillId="7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3:P40"/>
  <sheetViews>
    <sheetView tabSelected="1" topLeftCell="A9" zoomScale="130" zoomScaleNormal="130" workbookViewId="0">
      <selection activeCell="F20" sqref="F20"/>
    </sheetView>
  </sheetViews>
  <sheetFormatPr defaultColWidth="12.5546875" defaultRowHeight="15.75" customHeight="1"/>
  <cols>
    <col min="2" max="2" width="9.44140625" customWidth="1"/>
    <col min="3" max="3" width="10.33203125" customWidth="1"/>
    <col min="4" max="4" width="10.109375" customWidth="1"/>
    <col min="5" max="6" width="10" customWidth="1"/>
    <col min="7" max="7" width="9.88671875" customWidth="1"/>
    <col min="8" max="8" width="10.33203125" customWidth="1"/>
    <col min="9" max="9" width="9.44140625" customWidth="1"/>
    <col min="10" max="10" width="7.44140625" customWidth="1"/>
    <col min="11" max="11" width="19.33203125" customWidth="1"/>
    <col min="12" max="12" width="10.44140625" customWidth="1"/>
    <col min="13" max="13" width="12.44140625" customWidth="1"/>
  </cols>
  <sheetData>
    <row r="3" spans="1:15" ht="13.8">
      <c r="A3" s="34" t="s">
        <v>0</v>
      </c>
      <c r="B3" s="31" t="s">
        <v>1</v>
      </c>
      <c r="C3" s="30"/>
      <c r="D3" s="30"/>
      <c r="E3" s="30"/>
      <c r="F3" s="30"/>
      <c r="G3" s="30"/>
      <c r="H3" s="30"/>
      <c r="I3" s="28"/>
      <c r="J3" s="22" t="s">
        <v>2</v>
      </c>
      <c r="K3" s="24" t="s">
        <v>3</v>
      </c>
      <c r="L3" s="26" t="s">
        <v>4</v>
      </c>
      <c r="M3" s="1"/>
    </row>
    <row r="4" spans="1:15" ht="14.4">
      <c r="A4" s="35"/>
      <c r="B4" s="2" t="s">
        <v>36</v>
      </c>
      <c r="C4" s="2" t="s">
        <v>37</v>
      </c>
      <c r="D4" s="2" t="s">
        <v>39</v>
      </c>
      <c r="E4" s="2" t="s">
        <v>40</v>
      </c>
      <c r="F4" s="2" t="s">
        <v>36</v>
      </c>
      <c r="G4" s="2" t="s">
        <v>37</v>
      </c>
      <c r="H4" s="2" t="s">
        <v>39</v>
      </c>
      <c r="I4" s="2" t="s">
        <v>40</v>
      </c>
      <c r="J4" s="23"/>
      <c r="K4" s="23"/>
      <c r="L4" s="23"/>
      <c r="M4" s="1"/>
    </row>
    <row r="5" spans="1:15" ht="14.4">
      <c r="A5" s="2" t="s">
        <v>5</v>
      </c>
      <c r="B5" s="41"/>
      <c r="C5" s="41"/>
      <c r="D5" s="41"/>
      <c r="E5" s="41"/>
      <c r="F5" s="41"/>
      <c r="G5" s="41"/>
      <c r="H5" s="41"/>
      <c r="I5" s="41"/>
      <c r="J5" s="3">
        <f>SUM(B5:I5)/(8)</f>
        <v>0</v>
      </c>
      <c r="K5" s="17">
        <f>IFERROR(_xlfn.STDEV.P(B5:I5),0)</f>
        <v>0</v>
      </c>
      <c r="L5" s="18">
        <f>IFERROR((K5/J5)*100,0)</f>
        <v>0</v>
      </c>
      <c r="M5" s="1"/>
    </row>
    <row r="6" spans="1:15" ht="14.4">
      <c r="A6" s="2" t="s">
        <v>6</v>
      </c>
      <c r="B6" s="41"/>
      <c r="C6" s="41"/>
      <c r="D6" s="41"/>
      <c r="E6" s="41"/>
      <c r="F6" s="41"/>
      <c r="G6" s="41"/>
      <c r="H6" s="41"/>
      <c r="I6" s="41"/>
      <c r="J6" s="3">
        <f t="shared" ref="J6:J7" si="0">SUM(B6:I6)/(8)</f>
        <v>0</v>
      </c>
      <c r="K6" s="17">
        <f t="shared" ref="K6:K7" si="1">IFERROR(_xlfn.STDEV.P(B6:I6),0)</f>
        <v>0</v>
      </c>
      <c r="L6" s="18">
        <f t="shared" ref="L6:L7" si="2">IFERROR((K6/J6)*100,0)</f>
        <v>0</v>
      </c>
      <c r="M6" s="1"/>
    </row>
    <row r="7" spans="1:15" ht="14.4">
      <c r="A7" s="2" t="s">
        <v>7</v>
      </c>
      <c r="B7" s="41"/>
      <c r="C7" s="41"/>
      <c r="D7" s="41"/>
      <c r="E7" s="41"/>
      <c r="F7" s="41"/>
      <c r="G7" s="41"/>
      <c r="H7" s="41"/>
      <c r="I7" s="41"/>
      <c r="J7" s="3">
        <f t="shared" si="0"/>
        <v>0</v>
      </c>
      <c r="K7" s="17">
        <f t="shared" si="1"/>
        <v>0</v>
      </c>
      <c r="L7" s="18">
        <f t="shared" si="2"/>
        <v>0</v>
      </c>
      <c r="M7" s="1"/>
    </row>
    <row r="8" spans="1:15" ht="13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O8" t="s">
        <v>35</v>
      </c>
    </row>
    <row r="9" spans="1:15" ht="13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5" ht="13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5" ht="17.399999999999999">
      <c r="A11" s="25" t="s">
        <v>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17.399999999999999">
      <c r="A12" s="13" t="s">
        <v>9</v>
      </c>
      <c r="L12" s="4"/>
      <c r="M12" s="1"/>
    </row>
    <row r="13" spans="1:15" ht="17.399999999999999">
      <c r="A13" s="25" t="s">
        <v>10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4"/>
      <c r="M13" s="1"/>
    </row>
    <row r="14" spans="1:15" ht="13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5" ht="13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5" ht="3.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6" ht="22.8" customHeight="1">
      <c r="A17" s="36" t="s">
        <v>11</v>
      </c>
      <c r="B17" s="31" t="s">
        <v>1</v>
      </c>
      <c r="C17" s="30"/>
      <c r="D17" s="30"/>
      <c r="E17" s="30"/>
      <c r="F17" s="30"/>
      <c r="G17" s="30"/>
      <c r="H17" s="30"/>
      <c r="I17" s="28"/>
      <c r="J17" s="22" t="s">
        <v>42</v>
      </c>
      <c r="K17" s="24" t="s">
        <v>3</v>
      </c>
      <c r="L17" s="26" t="s">
        <v>4</v>
      </c>
      <c r="M17" s="22" t="s">
        <v>41</v>
      </c>
    </row>
    <row r="18" spans="1:16" ht="14.4">
      <c r="A18" s="35"/>
      <c r="B18" s="2" t="s">
        <v>36</v>
      </c>
      <c r="C18" s="2" t="s">
        <v>37</v>
      </c>
      <c r="D18" s="2" t="s">
        <v>39</v>
      </c>
      <c r="E18" s="2" t="s">
        <v>40</v>
      </c>
      <c r="F18" s="2" t="s">
        <v>36</v>
      </c>
      <c r="G18" s="2" t="s">
        <v>37</v>
      </c>
      <c r="H18" s="2" t="s">
        <v>39</v>
      </c>
      <c r="I18" s="2" t="s">
        <v>40</v>
      </c>
      <c r="J18" s="32"/>
      <c r="K18" s="23"/>
      <c r="L18" s="23"/>
      <c r="M18" s="23"/>
    </row>
    <row r="19" spans="1:16" ht="14.4">
      <c r="A19" s="2" t="s">
        <v>5</v>
      </c>
      <c r="B19" s="42"/>
      <c r="C19" s="43"/>
      <c r="D19" s="43"/>
      <c r="E19" s="43"/>
      <c r="F19" s="43"/>
      <c r="G19" s="43"/>
      <c r="H19" s="43"/>
      <c r="I19" s="43"/>
      <c r="J19" s="5">
        <f t="shared" ref="J19:J21" si="3">SUM(B19:I19)/(8)</f>
        <v>0</v>
      </c>
      <c r="K19" s="15">
        <f>IFERROR(_xlfn.STDEV.P(B19:I19),0)</f>
        <v>0</v>
      </c>
      <c r="L19" s="16">
        <f>IFERROR((K19/J19)*100,0)</f>
        <v>0</v>
      </c>
      <c r="M19" s="6" cm="1">
        <f t="array" ref="M19">SUM(B5:I5+B19:I19)/(16)</f>
        <v>0</v>
      </c>
      <c r="P19" s="14" t="s">
        <v>38</v>
      </c>
    </row>
    <row r="20" spans="1:16" ht="14.4">
      <c r="A20" s="2" t="s">
        <v>6</v>
      </c>
      <c r="B20" s="43"/>
      <c r="C20" s="43"/>
      <c r="D20" s="43"/>
      <c r="E20" s="43"/>
      <c r="F20" s="43"/>
      <c r="G20" s="43"/>
      <c r="H20" s="43"/>
      <c r="I20" s="43"/>
      <c r="J20" s="5">
        <f t="shared" si="3"/>
        <v>0</v>
      </c>
      <c r="K20" s="15">
        <f t="shared" ref="K20:K21" si="4">IFERROR(_xlfn.STDEV.P(B20:I20),0)</f>
        <v>0</v>
      </c>
      <c r="L20" s="16">
        <f t="shared" ref="L20:L21" si="5">IFERROR((K20/J20)*100,0)</f>
        <v>0</v>
      </c>
      <c r="M20" s="6">
        <f t="shared" ref="M20:M21" si="6">SUM(B6:I6,B20:I20)/(16)</f>
        <v>0</v>
      </c>
    </row>
    <row r="21" spans="1:16" ht="14.4">
      <c r="A21" s="2" t="s">
        <v>7</v>
      </c>
      <c r="B21" s="43"/>
      <c r="C21" s="42"/>
      <c r="D21" s="43"/>
      <c r="E21" s="43"/>
      <c r="F21" s="43"/>
      <c r="G21" s="43"/>
      <c r="H21" s="43"/>
      <c r="I21" s="43"/>
      <c r="J21" s="5">
        <f t="shared" si="3"/>
        <v>0</v>
      </c>
      <c r="K21" s="15">
        <f t="shared" si="4"/>
        <v>0</v>
      </c>
      <c r="L21" s="16">
        <f t="shared" si="5"/>
        <v>0</v>
      </c>
      <c r="M21" s="6">
        <f t="shared" si="6"/>
        <v>0</v>
      </c>
    </row>
    <row r="25" spans="1:16" ht="15.75" customHeight="1">
      <c r="D25" s="29" t="s">
        <v>12</v>
      </c>
      <c r="E25" s="30"/>
      <c r="F25" s="28"/>
      <c r="G25" s="19">
        <f>IF(L5 &lt;= 7.5, J5,IF(L19 &lt;= 7.5, J19,M19))</f>
        <v>0</v>
      </c>
      <c r="H25" s="7"/>
    </row>
    <row r="26" spans="1:16" ht="15.75" customHeight="1">
      <c r="D26" s="29" t="s">
        <v>13</v>
      </c>
      <c r="E26" s="30"/>
      <c r="F26" s="28"/>
      <c r="G26" s="19">
        <f>IF(L6 &lt;= 7.5, J6,IF(L20 &lt;= 7.5, J20,M20))</f>
        <v>0</v>
      </c>
      <c r="H26" s="7"/>
    </row>
    <row r="27" spans="1:16" ht="15.75" customHeight="1">
      <c r="D27" s="29" t="s">
        <v>14</v>
      </c>
      <c r="E27" s="30"/>
      <c r="F27" s="28"/>
      <c r="G27" s="19">
        <f>IF(L7 &lt;= 7.5, J7,IF(L21 &lt;= 7.5, J21,M21))</f>
        <v>0</v>
      </c>
      <c r="H27" s="7"/>
    </row>
    <row r="28" spans="1:16" ht="15.75" customHeight="1">
      <c r="D28" s="33" t="s">
        <v>15</v>
      </c>
      <c r="E28" s="30"/>
      <c r="F28" s="28"/>
      <c r="G28" s="20">
        <f>SUM(G25:G27)/(3)</f>
        <v>0</v>
      </c>
      <c r="H28" s="7"/>
    </row>
    <row r="29" spans="1:16" ht="15.75" customHeight="1">
      <c r="D29" s="33" t="s">
        <v>16</v>
      </c>
      <c r="E29" s="30"/>
      <c r="F29" s="28"/>
      <c r="G29" s="20">
        <f>(G28)*1.1</f>
        <v>0</v>
      </c>
      <c r="H29" s="7"/>
    </row>
    <row r="30" spans="1:16" ht="15.75" customHeight="1">
      <c r="D30" s="33" t="s">
        <v>17</v>
      </c>
      <c r="E30" s="30"/>
      <c r="F30" s="28"/>
      <c r="G30" s="21">
        <f>ROUND(G29,0)</f>
        <v>0</v>
      </c>
      <c r="H30" s="7"/>
    </row>
    <row r="34" spans="3:8" ht="15.75" customHeight="1">
      <c r="C34" s="40" t="s">
        <v>18</v>
      </c>
      <c r="D34" s="30"/>
      <c r="E34" s="30"/>
      <c r="F34" s="30"/>
      <c r="G34" s="30"/>
      <c r="H34" s="28"/>
    </row>
    <row r="35" spans="3:8" ht="15.75" customHeight="1">
      <c r="D35" s="38" t="s">
        <v>19</v>
      </c>
      <c r="E35" s="30"/>
      <c r="F35" s="30"/>
      <c r="G35" s="28"/>
    </row>
    <row r="36" spans="3:8" ht="15.75" customHeight="1">
      <c r="D36" s="27" t="s">
        <v>20</v>
      </c>
      <c r="E36" s="28"/>
      <c r="F36" s="37" t="s">
        <v>21</v>
      </c>
      <c r="G36" s="28"/>
    </row>
    <row r="37" spans="3:8" ht="15.75" customHeight="1">
      <c r="D37" s="27" t="s">
        <v>22</v>
      </c>
      <c r="E37" s="28"/>
      <c r="F37" s="39" t="s">
        <v>23</v>
      </c>
      <c r="G37" s="28"/>
    </row>
    <row r="38" spans="3:8" ht="15.75" customHeight="1">
      <c r="D38" s="27" t="s">
        <v>24</v>
      </c>
      <c r="E38" s="28"/>
      <c r="F38" s="37" t="s">
        <v>25</v>
      </c>
      <c r="G38" s="28"/>
    </row>
    <row r="39" spans="3:8" ht="15.75" customHeight="1">
      <c r="D39" s="27" t="s">
        <v>26</v>
      </c>
      <c r="E39" s="28"/>
      <c r="F39" s="37" t="s">
        <v>27</v>
      </c>
      <c r="G39" s="28"/>
    </row>
    <row r="40" spans="3:8" ht="15.75" customHeight="1">
      <c r="D40" s="27" t="s">
        <v>28</v>
      </c>
      <c r="E40" s="28"/>
      <c r="F40" s="37" t="s">
        <v>29</v>
      </c>
      <c r="G40" s="28"/>
    </row>
  </sheetData>
  <sheetProtection algorithmName="SHA-512" hashValue="sWKNDQqIYbPkSB4CWdWGMKJCyExSZJbQ7b2ZruEB2K5iLNa+d4IJFyq5bz1q9plF12UWvCjhaHqZk8r7GCHEYQ==" saltValue="Z62iyS/1uym9jj6U3SFpVg==" spinCount="100000" sheet="1" objects="1" scenarios="1" selectLockedCells="1"/>
  <protectedRanges>
    <protectedRange sqref="B5:I7 B19:I21" name="Range2"/>
  </protectedRanges>
  <mergeCells count="31">
    <mergeCell ref="A3:A4"/>
    <mergeCell ref="A17:A18"/>
    <mergeCell ref="B3:I3"/>
    <mergeCell ref="D39:E39"/>
    <mergeCell ref="D40:E40"/>
    <mergeCell ref="F39:G39"/>
    <mergeCell ref="F40:G40"/>
    <mergeCell ref="D30:F30"/>
    <mergeCell ref="D35:G35"/>
    <mergeCell ref="D36:E36"/>
    <mergeCell ref="F36:G36"/>
    <mergeCell ref="D37:E37"/>
    <mergeCell ref="F37:G37"/>
    <mergeCell ref="F38:G38"/>
    <mergeCell ref="C34:H34"/>
    <mergeCell ref="J3:J4"/>
    <mergeCell ref="K3:K4"/>
    <mergeCell ref="A13:K13"/>
    <mergeCell ref="L3:L4"/>
    <mergeCell ref="D38:E38"/>
    <mergeCell ref="D25:F25"/>
    <mergeCell ref="D26:F26"/>
    <mergeCell ref="B17:I17"/>
    <mergeCell ref="J17:J18"/>
    <mergeCell ref="K17:K18"/>
    <mergeCell ref="L17:L18"/>
    <mergeCell ref="A11:O11"/>
    <mergeCell ref="M17:M18"/>
    <mergeCell ref="D28:F28"/>
    <mergeCell ref="D29:F29"/>
    <mergeCell ref="D27:F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</sheetPr>
  <dimension ref="A2:B14"/>
  <sheetViews>
    <sheetView workbookViewId="0">
      <selection activeCell="A3" sqref="A3"/>
    </sheetView>
  </sheetViews>
  <sheetFormatPr defaultColWidth="12.5546875" defaultRowHeight="15.75" customHeight="1"/>
  <cols>
    <col min="1" max="1" width="25.44140625" customWidth="1"/>
    <col min="2" max="2" width="27.5546875" customWidth="1"/>
  </cols>
  <sheetData>
    <row r="2" spans="1:2" ht="15.75" customHeight="1">
      <c r="A2" s="8" t="s">
        <v>30</v>
      </c>
      <c r="B2" s="9"/>
    </row>
    <row r="3" spans="1:2" ht="15.75" customHeight="1">
      <c r="A3" s="8" t="s">
        <v>31</v>
      </c>
      <c r="B3" s="9"/>
    </row>
    <row r="4" spans="1:2" ht="15.75" customHeight="1">
      <c r="A4" s="8" t="s">
        <v>32</v>
      </c>
      <c r="B4" s="9"/>
    </row>
    <row r="5" spans="1:2" ht="15.75" customHeight="1">
      <c r="A5" s="8" t="s">
        <v>33</v>
      </c>
      <c r="B5" s="9"/>
    </row>
    <row r="6" spans="1:2" ht="15.75" customHeight="1">
      <c r="A6" s="8" t="s">
        <v>34</v>
      </c>
      <c r="B6" s="9"/>
    </row>
    <row r="7" spans="1:2" ht="15.75" customHeight="1">
      <c r="A7" s="7"/>
      <c r="B7" s="7"/>
    </row>
    <row r="8" spans="1:2" ht="15.75" customHeight="1">
      <c r="A8" s="7"/>
      <c r="B8" s="7"/>
    </row>
    <row r="9" spans="1:2" ht="15.75" customHeight="1">
      <c r="A9" s="10" t="s">
        <v>12</v>
      </c>
      <c r="B9" s="11"/>
    </row>
    <row r="10" spans="1:2" ht="15.75" customHeight="1">
      <c r="A10" s="10" t="s">
        <v>13</v>
      </c>
      <c r="B10" s="11"/>
    </row>
    <row r="11" spans="1:2" ht="15.75" customHeight="1">
      <c r="A11" s="10" t="s">
        <v>14</v>
      </c>
      <c r="B11" s="11"/>
    </row>
    <row r="12" spans="1:2" ht="15.75" customHeight="1">
      <c r="A12" s="12" t="s">
        <v>15</v>
      </c>
      <c r="B12" s="12"/>
    </row>
    <row r="13" spans="1:2" ht="15.75" customHeight="1">
      <c r="A13" s="12" t="s">
        <v>16</v>
      </c>
      <c r="B13" s="12"/>
    </row>
    <row r="14" spans="1:2" ht="15.75" customHeight="1">
      <c r="A14" s="12" t="s">
        <v>17</v>
      </c>
      <c r="B14" s="12"/>
    </row>
  </sheetData>
  <sheetProtection algorithmName="SHA-512" hashValue="sRuk8VuXppKLekAsCW9dfPu8yH0zFzb5HSO1/hojo589p6+Wu6fXJ4xiFAivBHwlMIdofRkQIiT0fvX1ZIonkQ==" saltValue="+1NqHTfxOQpmgPOwScu3bQ==" spinCount="100000" sheet="1" objects="1" scenarios="1"/>
  <protectedRanges>
    <protectedRange sqref="B2 B3 B5 B4 B6 B9 B10 B11 B12 B13 B14" name="Range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</vt:lpstr>
      <vt:lpstr>Form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Thaxton, Andrew M</dc:creator>
  <cp:lastModifiedBy>Thaxton, Andrew M</cp:lastModifiedBy>
  <cp:lastPrinted>2024-04-10T11:58:33Z</cp:lastPrinted>
  <dcterms:created xsi:type="dcterms:W3CDTF">2022-07-21T19:30:54Z</dcterms:created>
  <dcterms:modified xsi:type="dcterms:W3CDTF">2026-08-11T12:23:16Z</dcterms:modified>
</cp:coreProperties>
</file>