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392E6E7C-C9FF-4251-9AA5-0ACA87FB844A}" xr6:coauthVersionLast="47" xr6:coauthVersionMax="47" xr10:uidLastSave="{00000000-0000-0000-0000-000000000000}"/>
  <bookViews>
    <workbookView xWindow="-289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10'!$A$3:$Z$28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6'!$A$3:$AJ$28</definedName>
    <definedName name="_xlnm.Print_Area" localSheetId="8">'District 7'!$A$3:$AF$28</definedName>
    <definedName name="_xlnm.Print_Area" localSheetId="9">'District 8'!$A$3:$Z$28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1" i="12" l="1"/>
  <c r="V25" i="22"/>
  <c r="V24" i="22"/>
  <c r="V23" i="22"/>
  <c r="V22" i="22"/>
  <c r="AB25" i="20"/>
  <c r="AB23" i="20"/>
  <c r="AB22" i="20"/>
  <c r="AB16" i="20"/>
  <c r="AB25" i="21"/>
  <c r="AB24" i="21"/>
  <c r="AB23" i="21"/>
  <c r="AB22" i="21"/>
  <c r="AB16" i="21"/>
  <c r="V23" i="18"/>
  <c r="V22" i="18"/>
  <c r="T23" i="17"/>
  <c r="T22" i="17"/>
  <c r="T23" i="15"/>
  <c r="T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Z25" i="21"/>
  <c r="Z23" i="21"/>
  <c r="Z22" i="21"/>
  <c r="X25" i="21"/>
  <c r="X23" i="21"/>
  <c r="X22" i="21"/>
  <c r="D27" i="21"/>
  <c r="D26" i="21"/>
  <c r="D25" i="21"/>
  <c r="D24" i="21"/>
  <c r="D23" i="21"/>
  <c r="D22" i="21"/>
  <c r="D19" i="21"/>
  <c r="D17" i="21"/>
  <c r="D16" i="21"/>
  <c r="D12" i="21"/>
  <c r="AF25" i="18"/>
  <c r="AF23" i="18"/>
  <c r="AF22" i="18"/>
  <c r="AF16" i="18"/>
  <c r="AD25" i="18"/>
  <c r="AD23" i="18"/>
  <c r="AD22" i="18"/>
  <c r="H27" i="18"/>
  <c r="H26" i="18"/>
  <c r="H25" i="18"/>
  <c r="H24" i="18"/>
  <c r="H23" i="18"/>
  <c r="H22" i="18"/>
  <c r="H19" i="18"/>
  <c r="H17" i="18"/>
  <c r="H16" i="18"/>
  <c r="H12" i="18"/>
  <c r="AB27" i="17"/>
  <c r="AB26" i="17"/>
  <c r="AB25" i="17"/>
  <c r="AB23" i="17"/>
  <c r="AB22" i="17"/>
  <c r="AB19" i="17"/>
  <c r="AB17" i="17"/>
  <c r="AB12" i="17"/>
  <c r="Z27" i="17"/>
  <c r="Z26" i="17"/>
  <c r="Z25" i="17"/>
  <c r="Z23" i="17"/>
  <c r="Z22" i="17"/>
  <c r="Z19" i="17"/>
  <c r="Z17" i="17"/>
  <c r="Z12" i="17"/>
  <c r="X25" i="17"/>
  <c r="X23" i="17"/>
  <c r="X22" i="17"/>
  <c r="V25" i="17"/>
  <c r="V23" i="17"/>
  <c r="V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F16" i="18" l="1"/>
  <c r="D16" i="17"/>
  <c r="AB16" i="17"/>
  <c r="Z16" i="17"/>
  <c r="F24" i="18"/>
  <c r="D24" i="17"/>
  <c r="F17" i="18"/>
  <c r="D17" i="17"/>
  <c r="F25" i="16"/>
  <c r="P25" i="16"/>
  <c r="P25" i="13"/>
  <c r="V25" i="18"/>
  <c r="F25" i="18"/>
  <c r="T25" i="15"/>
  <c r="R25" i="14"/>
  <c r="D25" i="17"/>
  <c r="T25" i="17"/>
  <c r="N11" i="12"/>
  <c r="F11" i="18"/>
  <c r="P11" i="12"/>
  <c r="R11" i="12"/>
  <c r="D11" i="17"/>
  <c r="L11" i="12"/>
  <c r="F11" i="12"/>
  <c r="V11" i="12"/>
  <c r="H11" i="12"/>
  <c r="J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P22" i="13"/>
  <c r="F22" i="18"/>
  <c r="F18" i="18"/>
  <c r="D18" i="17"/>
  <c r="F23" i="16"/>
  <c r="P23" i="16"/>
  <c r="D23" i="17"/>
  <c r="P23" i="13"/>
  <c r="F23" i="18"/>
  <c r="AD23" i="17"/>
  <c r="AB24" i="20"/>
  <c r="V24" i="18"/>
  <c r="T24" i="15"/>
  <c r="T24" i="17"/>
  <c r="R24" i="14"/>
  <c r="F24" i="16"/>
  <c r="P24" i="13"/>
  <c r="P24" i="16"/>
  <c r="T18" i="17"/>
  <c r="R18" i="14"/>
  <c r="V18" i="22"/>
  <c r="AB18" i="21"/>
  <c r="F18" i="16"/>
  <c r="P18" i="13"/>
  <c r="P18" i="16"/>
  <c r="T18" i="15"/>
  <c r="AB18" i="20"/>
  <c r="V18" i="18"/>
  <c r="V17" i="22"/>
  <c r="AB17" i="21"/>
  <c r="P17" i="16"/>
  <c r="T17" i="17"/>
  <c r="AB17" i="20"/>
  <c r="V17" i="18"/>
  <c r="T17" i="15"/>
  <c r="R17" i="14"/>
  <c r="F17" i="16"/>
  <c r="P17" i="13"/>
  <c r="T17" i="16"/>
  <c r="AB27" i="21"/>
  <c r="F27" i="16"/>
  <c r="P27" i="13"/>
  <c r="V27" i="22"/>
  <c r="P27" i="16"/>
  <c r="AB27" i="20"/>
  <c r="V27" i="18"/>
  <c r="T27" i="15"/>
  <c r="T27" i="17"/>
  <c r="R27" i="14"/>
  <c r="T27" i="16"/>
  <c r="V16" i="18"/>
  <c r="T16" i="15"/>
  <c r="T16" i="17"/>
  <c r="R16" i="14"/>
  <c r="V16" i="22"/>
  <c r="F16" i="16"/>
  <c r="P16" i="13"/>
  <c r="P16" i="16"/>
  <c r="V11" i="22"/>
  <c r="P11" i="16"/>
  <c r="T11" i="15"/>
  <c r="F11" i="16"/>
  <c r="P11" i="13"/>
  <c r="AB11" i="20"/>
  <c r="V11" i="18"/>
  <c r="AB11" i="21"/>
  <c r="T11" i="17"/>
  <c r="R11" i="14"/>
  <c r="V12" i="22"/>
  <c r="AB12" i="21"/>
  <c r="F12" i="16"/>
  <c r="P12" i="13"/>
  <c r="P12" i="16"/>
  <c r="AB12" i="20"/>
  <c r="V12" i="18"/>
  <c r="T12" i="15"/>
  <c r="T12" i="17"/>
  <c r="R12" i="14"/>
  <c r="T12" i="16"/>
  <c r="V28" i="22"/>
  <c r="AB28" i="21"/>
  <c r="F28" i="16"/>
  <c r="P28" i="13"/>
  <c r="P28" i="16"/>
  <c r="AB28" i="20"/>
  <c r="V28" i="18"/>
  <c r="T28" i="15"/>
  <c r="R28" i="14"/>
  <c r="T28" i="17"/>
  <c r="AB21" i="20"/>
  <c r="V21" i="18"/>
  <c r="T21" i="15"/>
  <c r="T21" i="17"/>
  <c r="R21" i="14"/>
  <c r="P21" i="16"/>
  <c r="V21" i="22"/>
  <c r="AB21" i="21"/>
  <c r="F21" i="16"/>
  <c r="P21" i="13"/>
  <c r="P13" i="16"/>
  <c r="AB13" i="20"/>
  <c r="T13" i="15"/>
  <c r="R13" i="14"/>
  <c r="T13" i="17"/>
  <c r="V13" i="18"/>
  <c r="V13" i="22"/>
  <c r="AB13" i="21"/>
  <c r="F13" i="16"/>
  <c r="P13" i="13"/>
  <c r="L27" i="22"/>
  <c r="T27" i="20"/>
  <c r="L27" i="21"/>
  <c r="Z27" i="18"/>
  <c r="R27" i="20"/>
  <c r="Z27" i="21"/>
  <c r="J27" i="21"/>
  <c r="X27" i="18"/>
  <c r="Z27" i="22"/>
  <c r="H27" i="22"/>
  <c r="P27" i="20"/>
  <c r="X27" i="21"/>
  <c r="H27" i="21"/>
  <c r="T27" i="18"/>
  <c r="X27" i="22"/>
  <c r="F27" i="22"/>
  <c r="N27" i="20"/>
  <c r="V27" i="21"/>
  <c r="F27" i="21"/>
  <c r="R27" i="18"/>
  <c r="T27" i="22"/>
  <c r="L27" i="20"/>
  <c r="T27" i="21"/>
  <c r="P27" i="18"/>
  <c r="R27" i="22"/>
  <c r="Z27" i="20"/>
  <c r="J27" i="20"/>
  <c r="R27" i="21"/>
  <c r="AF27" i="18"/>
  <c r="N27" i="18"/>
  <c r="P27" i="22"/>
  <c r="X27" i="20"/>
  <c r="P27" i="21"/>
  <c r="AD27" i="18"/>
  <c r="AN27" i="17"/>
  <c r="X27" i="17"/>
  <c r="L27" i="16"/>
  <c r="N27" i="22"/>
  <c r="AB27" i="18"/>
  <c r="AL27" i="17"/>
  <c r="V27" i="17"/>
  <c r="AN27" i="16"/>
  <c r="J27" i="16"/>
  <c r="V27" i="20"/>
  <c r="N27" i="21"/>
  <c r="AJ27" i="17"/>
  <c r="R27" i="17"/>
  <c r="AL27" i="16"/>
  <c r="AH27" i="17"/>
  <c r="P27" i="17"/>
  <c r="AJ27" i="16"/>
  <c r="AB27" i="16"/>
  <c r="L27" i="18"/>
  <c r="AF27" i="17"/>
  <c r="N27" i="17"/>
  <c r="AH27" i="16"/>
  <c r="D27" i="16"/>
  <c r="F27" i="20"/>
  <c r="J27" i="18"/>
  <c r="AD27" i="17"/>
  <c r="L27" i="17"/>
  <c r="AF27" i="16"/>
  <c r="AB27" i="15"/>
  <c r="J27" i="17"/>
  <c r="AD27" i="16"/>
  <c r="R27" i="16"/>
  <c r="D27" i="18"/>
  <c r="H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X17" i="20"/>
  <c r="P17" i="21"/>
  <c r="AD17" i="18"/>
  <c r="N17" i="22"/>
  <c r="V17" i="20"/>
  <c r="F17" i="20"/>
  <c r="N17" i="21"/>
  <c r="AB17" i="18"/>
  <c r="L17" i="22"/>
  <c r="T17" i="20"/>
  <c r="D17" i="20"/>
  <c r="L17" i="21"/>
  <c r="Z17" i="18"/>
  <c r="R17" i="20"/>
  <c r="Z17" i="21"/>
  <c r="J17" i="21"/>
  <c r="X17" i="18"/>
  <c r="Z17" i="22"/>
  <c r="H17" i="22"/>
  <c r="P17" i="20"/>
  <c r="X17" i="21"/>
  <c r="H17" i="21"/>
  <c r="T17" i="18"/>
  <c r="X17" i="22"/>
  <c r="F17" i="22"/>
  <c r="N17" i="20"/>
  <c r="V17" i="21"/>
  <c r="F17" i="21"/>
  <c r="R17" i="18"/>
  <c r="T17" i="22"/>
  <c r="D17" i="22"/>
  <c r="L17" i="20"/>
  <c r="T17" i="21"/>
  <c r="P17" i="18"/>
  <c r="J17" i="17"/>
  <c r="AD17" i="16"/>
  <c r="R17" i="16"/>
  <c r="J17" i="20"/>
  <c r="D17" i="18"/>
  <c r="H17" i="17"/>
  <c r="N17" i="16"/>
  <c r="Z17" i="20"/>
  <c r="AF17" i="18"/>
  <c r="AN17" i="17"/>
  <c r="X17" i="17"/>
  <c r="L17" i="16"/>
  <c r="AL17" i="17"/>
  <c r="V17" i="17"/>
  <c r="AN17" i="16"/>
  <c r="J17" i="16"/>
  <c r="AJ17" i="17"/>
  <c r="R17" i="17"/>
  <c r="AL17" i="16"/>
  <c r="R17" i="22"/>
  <c r="N17" i="18"/>
  <c r="AH17" i="17"/>
  <c r="P17" i="17"/>
  <c r="AJ17" i="16"/>
  <c r="AB17" i="16"/>
  <c r="L17" i="18"/>
  <c r="AF17" i="17"/>
  <c r="N17" i="17"/>
  <c r="AH17" i="16"/>
  <c r="D17" i="16"/>
  <c r="R17" i="21"/>
  <c r="J17" i="18"/>
  <c r="AD17" i="17"/>
  <c r="L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Z13" i="22"/>
  <c r="H13" i="22"/>
  <c r="P13" i="20"/>
  <c r="X13" i="21"/>
  <c r="H13" i="21"/>
  <c r="T13" i="18"/>
  <c r="X13" i="22"/>
  <c r="F13" i="22"/>
  <c r="N13" i="20"/>
  <c r="V13" i="21"/>
  <c r="F13" i="21"/>
  <c r="R13" i="18"/>
  <c r="T13" i="22"/>
  <c r="D13" i="22"/>
  <c r="L13" i="20"/>
  <c r="T13" i="21"/>
  <c r="D13" i="21"/>
  <c r="P13" i="18"/>
  <c r="R13" i="22"/>
  <c r="Z13" i="20"/>
  <c r="J13" i="20"/>
  <c r="R13" i="21"/>
  <c r="AF13" i="18"/>
  <c r="P13" i="22"/>
  <c r="X13" i="20"/>
  <c r="H13" i="20"/>
  <c r="P13" i="21"/>
  <c r="AD13" i="18"/>
  <c r="N13" i="22"/>
  <c r="V13" i="20"/>
  <c r="F13" i="20"/>
  <c r="N13" i="21"/>
  <c r="AB13" i="18"/>
  <c r="L13" i="22"/>
  <c r="T13" i="20"/>
  <c r="D13" i="20"/>
  <c r="L13" i="21"/>
  <c r="Z13" i="18"/>
  <c r="J13" i="22"/>
  <c r="J13" i="21"/>
  <c r="AJ13" i="17"/>
  <c r="R13" i="17"/>
  <c r="AL13" i="16"/>
  <c r="H13" i="16"/>
  <c r="R13" i="20"/>
  <c r="N13" i="18"/>
  <c r="AH13" i="17"/>
  <c r="P13" i="17"/>
  <c r="AJ13" i="16"/>
  <c r="AB13" i="16"/>
  <c r="L13" i="18"/>
  <c r="AF13" i="17"/>
  <c r="N13" i="17"/>
  <c r="AH13" i="16"/>
  <c r="D13" i="16"/>
  <c r="J13" i="18"/>
  <c r="AD13" i="17"/>
  <c r="L13" i="17"/>
  <c r="AF13" i="16"/>
  <c r="T13" i="16"/>
  <c r="AB13" i="15"/>
  <c r="H13" i="18"/>
  <c r="AB13" i="17"/>
  <c r="J13" i="17"/>
  <c r="AD13" i="16"/>
  <c r="R13" i="16"/>
  <c r="Z13" i="21"/>
  <c r="D13" i="18"/>
  <c r="Z13" i="17"/>
  <c r="H13" i="17"/>
  <c r="N13" i="16"/>
  <c r="AN13" i="17"/>
  <c r="X13" i="17"/>
  <c r="F13" i="17"/>
  <c r="L13" i="16"/>
  <c r="X13" i="18"/>
  <c r="AL13" i="17"/>
  <c r="V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R16" i="21"/>
  <c r="P16" i="22"/>
  <c r="P16" i="21"/>
  <c r="AD16" i="18"/>
  <c r="N16" i="22"/>
  <c r="F16" i="20"/>
  <c r="N16" i="21"/>
  <c r="AB16" i="18"/>
  <c r="L16" i="22"/>
  <c r="L16" i="21"/>
  <c r="Z16" i="18"/>
  <c r="R16" i="20"/>
  <c r="Z16" i="21"/>
  <c r="J16" i="21"/>
  <c r="X16" i="18"/>
  <c r="Z16" i="22"/>
  <c r="H16" i="22"/>
  <c r="P16" i="20"/>
  <c r="X16" i="21"/>
  <c r="H16" i="21"/>
  <c r="T16" i="18"/>
  <c r="X16" i="22"/>
  <c r="F16" i="22"/>
  <c r="N16" i="20"/>
  <c r="V16" i="21"/>
  <c r="F16" i="21"/>
  <c r="R16" i="18"/>
  <c r="J16" i="18"/>
  <c r="AD16" i="17"/>
  <c r="L16" i="17"/>
  <c r="AF16" i="16"/>
  <c r="T16" i="16"/>
  <c r="AB16" i="15"/>
  <c r="J16" i="17"/>
  <c r="AD16" i="16"/>
  <c r="R16" i="16"/>
  <c r="D16" i="18"/>
  <c r="H16" i="17"/>
  <c r="N16" i="16"/>
  <c r="AN16" i="17"/>
  <c r="X16" i="17"/>
  <c r="L16" i="16"/>
  <c r="AL16" i="17"/>
  <c r="V16" i="17"/>
  <c r="AN16" i="16"/>
  <c r="J16" i="16"/>
  <c r="T16" i="21"/>
  <c r="P16" i="18"/>
  <c r="AJ16" i="17"/>
  <c r="R16" i="17"/>
  <c r="AL16" i="16"/>
  <c r="N16" i="18"/>
  <c r="AH16" i="17"/>
  <c r="P16" i="17"/>
  <c r="AJ16" i="16"/>
  <c r="AB16" i="16"/>
  <c r="L16" i="20"/>
  <c r="L16" i="18"/>
  <c r="AF16" i="17"/>
  <c r="N16" i="17"/>
  <c r="AH16" i="16"/>
  <c r="D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AB25" i="18"/>
  <c r="L25" i="22"/>
  <c r="L25" i="21"/>
  <c r="Z25" i="18"/>
  <c r="R25" i="20"/>
  <c r="J25" i="21"/>
  <c r="X25" i="18"/>
  <c r="Z25" i="22"/>
  <c r="H25" i="22"/>
  <c r="P25" i="20"/>
  <c r="H25" i="21"/>
  <c r="T25" i="18"/>
  <c r="X25" i="22"/>
  <c r="F25" i="22"/>
  <c r="N25" i="20"/>
  <c r="V25" i="21"/>
  <c r="F25" i="21"/>
  <c r="R25" i="18"/>
  <c r="L25" i="20"/>
  <c r="T25" i="21"/>
  <c r="P25" i="18"/>
  <c r="J25" i="20"/>
  <c r="J25" i="17"/>
  <c r="R25" i="16"/>
  <c r="D25" i="18"/>
  <c r="H25" i="17"/>
  <c r="N25" i="16"/>
  <c r="AN25" i="17"/>
  <c r="L25" i="16"/>
  <c r="AL25" i="17"/>
  <c r="AN25" i="16"/>
  <c r="J25" i="16"/>
  <c r="AJ25" i="17"/>
  <c r="R25" i="17"/>
  <c r="AL25" i="16"/>
  <c r="AH25" i="17"/>
  <c r="P25" i="17"/>
  <c r="R25" i="21"/>
  <c r="L25" i="18"/>
  <c r="AF25" i="17"/>
  <c r="N25" i="17"/>
  <c r="D25" i="16"/>
  <c r="N25" i="18"/>
  <c r="J25" i="18"/>
  <c r="AD25" i="17"/>
  <c r="L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R28" i="20"/>
  <c r="Z28" i="21"/>
  <c r="J28" i="21"/>
  <c r="X28" i="18"/>
  <c r="Z28" i="22"/>
  <c r="H28" i="22"/>
  <c r="P28" i="20"/>
  <c r="X28" i="21"/>
  <c r="H28" i="21"/>
  <c r="T28" i="18"/>
  <c r="X28" i="22"/>
  <c r="F28" i="22"/>
  <c r="N28" i="20"/>
  <c r="V28" i="21"/>
  <c r="F28" i="21"/>
  <c r="R28" i="18"/>
  <c r="T28" i="22"/>
  <c r="D28" i="22"/>
  <c r="L28" i="20"/>
  <c r="T28" i="21"/>
  <c r="D28" i="21"/>
  <c r="P28" i="18"/>
  <c r="R28" i="22"/>
  <c r="Z28" i="20"/>
  <c r="J28" i="20"/>
  <c r="R28" i="21"/>
  <c r="AF28" i="18"/>
  <c r="N28" i="18"/>
  <c r="P28" i="22"/>
  <c r="X28" i="20"/>
  <c r="H28" i="20"/>
  <c r="P28" i="21"/>
  <c r="AD28" i="18"/>
  <c r="N28" i="22"/>
  <c r="V28" i="20"/>
  <c r="F28" i="20"/>
  <c r="N28" i="21"/>
  <c r="AB28" i="18"/>
  <c r="T28" i="20"/>
  <c r="AL28" i="17"/>
  <c r="V28" i="17"/>
  <c r="AN28" i="16"/>
  <c r="X28" i="16"/>
  <c r="J28" i="16"/>
  <c r="AJ28" i="17"/>
  <c r="R28" i="17"/>
  <c r="AL28" i="16"/>
  <c r="H28" i="16"/>
  <c r="AH28" i="17"/>
  <c r="P28" i="17"/>
  <c r="AJ28" i="16"/>
  <c r="V28" i="16"/>
  <c r="AB28" i="16"/>
  <c r="L28" i="22"/>
  <c r="Z28" i="18"/>
  <c r="L28" i="18"/>
  <c r="AF28" i="17"/>
  <c r="N28" i="17"/>
  <c r="AH28" i="16"/>
  <c r="D28" i="16"/>
  <c r="L28" i="21"/>
  <c r="J28" i="18"/>
  <c r="AD28" i="17"/>
  <c r="L28" i="17"/>
  <c r="AF28" i="16"/>
  <c r="T28" i="16"/>
  <c r="AB28" i="15"/>
  <c r="H28" i="18"/>
  <c r="AB28" i="17"/>
  <c r="J28" i="17"/>
  <c r="AD28" i="16"/>
  <c r="R28" i="16"/>
  <c r="D28" i="18"/>
  <c r="Z28" i="17"/>
  <c r="H28" i="17"/>
  <c r="Z28" i="16"/>
  <c r="N28" i="16"/>
  <c r="D28" i="20"/>
  <c r="AN28" i="17"/>
  <c r="X28" i="17"/>
  <c r="F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X22" i="22"/>
  <c r="F22" i="22"/>
  <c r="N22" i="20"/>
  <c r="V22" i="21"/>
  <c r="F22" i="21"/>
  <c r="R22" i="18"/>
  <c r="L22" i="20"/>
  <c r="T22" i="21"/>
  <c r="P22" i="18"/>
  <c r="J22" i="20"/>
  <c r="R22" i="21"/>
  <c r="N22" i="18"/>
  <c r="P22" i="22"/>
  <c r="P22" i="21"/>
  <c r="N22" i="22"/>
  <c r="F22" i="20"/>
  <c r="N22" i="21"/>
  <c r="AB22" i="18"/>
  <c r="L22" i="22"/>
  <c r="L22" i="21"/>
  <c r="Z22" i="18"/>
  <c r="R22" i="20"/>
  <c r="J22" i="21"/>
  <c r="X22" i="18"/>
  <c r="T22" i="18"/>
  <c r="AH22" i="17"/>
  <c r="P22" i="17"/>
  <c r="Z22" i="22"/>
  <c r="H22" i="21"/>
  <c r="L22" i="18"/>
  <c r="AF22" i="17"/>
  <c r="N22" i="17"/>
  <c r="D22" i="16"/>
  <c r="H22" i="22"/>
  <c r="P22" i="20"/>
  <c r="J22" i="18"/>
  <c r="AD22" i="17"/>
  <c r="L22" i="17"/>
  <c r="AB22" i="15"/>
  <c r="J22" i="17"/>
  <c r="R22" i="16"/>
  <c r="D22" i="18"/>
  <c r="H22" i="17"/>
  <c r="N22" i="16"/>
  <c r="AN22" i="17"/>
  <c r="L22" i="16"/>
  <c r="AL22" i="17"/>
  <c r="AN22" i="16"/>
  <c r="J22" i="16"/>
  <c r="AJ22" i="17"/>
  <c r="R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R24" i="22"/>
  <c r="J24" i="20"/>
  <c r="R24" i="21"/>
  <c r="AF24" i="18"/>
  <c r="P24" i="22"/>
  <c r="X24" i="20"/>
  <c r="P24" i="21"/>
  <c r="AD24" i="18"/>
  <c r="N24" i="22"/>
  <c r="V24" i="20"/>
  <c r="F24" i="20"/>
  <c r="N24" i="21"/>
  <c r="AB24" i="18"/>
  <c r="L24" i="22"/>
  <c r="L24" i="21"/>
  <c r="Z24" i="18"/>
  <c r="R24" i="20"/>
  <c r="Z24" i="21"/>
  <c r="J24" i="21"/>
  <c r="X24" i="18"/>
  <c r="Z24" i="22"/>
  <c r="H24" i="22"/>
  <c r="P24" i="20"/>
  <c r="X24" i="21"/>
  <c r="H24" i="21"/>
  <c r="T24" i="18"/>
  <c r="X24" i="22"/>
  <c r="F24" i="22"/>
  <c r="N24" i="20"/>
  <c r="V24" i="21"/>
  <c r="F24" i="21"/>
  <c r="R24" i="18"/>
  <c r="N24" i="18"/>
  <c r="J24" i="18"/>
  <c r="AD24" i="17"/>
  <c r="L24" i="17"/>
  <c r="AB24" i="15"/>
  <c r="AB24" i="17"/>
  <c r="J24" i="17"/>
  <c r="R24" i="16"/>
  <c r="D24" i="18"/>
  <c r="Z24" i="17"/>
  <c r="H24" i="17"/>
  <c r="N24" i="16"/>
  <c r="AN24" i="17"/>
  <c r="X24" i="17"/>
  <c r="L24" i="16"/>
  <c r="T24" i="21"/>
  <c r="P24" i="18"/>
  <c r="AL24" i="17"/>
  <c r="V24" i="17"/>
  <c r="AN24" i="16"/>
  <c r="J24" i="16"/>
  <c r="AJ24" i="17"/>
  <c r="R24" i="17"/>
  <c r="AL24" i="16"/>
  <c r="L24" i="20"/>
  <c r="AH24" i="17"/>
  <c r="P24" i="17"/>
  <c r="AB24" i="16"/>
  <c r="L24" i="18"/>
  <c r="AF24" i="17"/>
  <c r="N24" i="17"/>
  <c r="D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V18" i="20"/>
  <c r="F18" i="20"/>
  <c r="N18" i="21"/>
  <c r="AB18" i="18"/>
  <c r="L18" i="22"/>
  <c r="T18" i="20"/>
  <c r="D18" i="20"/>
  <c r="L18" i="21"/>
  <c r="Z18" i="18"/>
  <c r="J18" i="22"/>
  <c r="R18" i="20"/>
  <c r="Z18" i="21"/>
  <c r="J18" i="21"/>
  <c r="X18" i="18"/>
  <c r="Z18" i="22"/>
  <c r="H18" i="22"/>
  <c r="P18" i="20"/>
  <c r="X18" i="21"/>
  <c r="H18" i="21"/>
  <c r="T18" i="18"/>
  <c r="X18" i="22"/>
  <c r="F18" i="22"/>
  <c r="N18" i="20"/>
  <c r="V18" i="21"/>
  <c r="F18" i="21"/>
  <c r="R18" i="18"/>
  <c r="T18" i="22"/>
  <c r="D18" i="22"/>
  <c r="L18" i="20"/>
  <c r="T18" i="21"/>
  <c r="D18" i="21"/>
  <c r="P18" i="18"/>
  <c r="R18" i="22"/>
  <c r="Z18" i="20"/>
  <c r="J18" i="20"/>
  <c r="R18" i="21"/>
  <c r="AF18" i="18"/>
  <c r="P18" i="22"/>
  <c r="X18" i="20"/>
  <c r="AD18" i="18"/>
  <c r="D18" i="18"/>
  <c r="Z18" i="17"/>
  <c r="H18" i="17"/>
  <c r="N18" i="16"/>
  <c r="H18" i="20"/>
  <c r="P18" i="21"/>
  <c r="AN18" i="17"/>
  <c r="X18" i="17"/>
  <c r="F18" i="17"/>
  <c r="L18" i="16"/>
  <c r="AL18" i="17"/>
  <c r="V18" i="17"/>
  <c r="AN18" i="16"/>
  <c r="J18" i="16"/>
  <c r="AJ18" i="17"/>
  <c r="R18" i="17"/>
  <c r="AL18" i="16"/>
  <c r="H18" i="16"/>
  <c r="N18" i="18"/>
  <c r="AH18" i="17"/>
  <c r="P18" i="17"/>
  <c r="AJ18" i="16"/>
  <c r="AB18" i="16"/>
  <c r="L18" i="18"/>
  <c r="AF18" i="17"/>
  <c r="N18" i="17"/>
  <c r="AH18" i="16"/>
  <c r="D18" i="16"/>
  <c r="J18" i="18"/>
  <c r="AD18" i="17"/>
  <c r="L18" i="17"/>
  <c r="AF18" i="16"/>
  <c r="T18" i="16"/>
  <c r="AB18" i="15"/>
  <c r="H18" i="18"/>
  <c r="AB18" i="17"/>
  <c r="J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R12" i="20"/>
  <c r="Z12" i="21"/>
  <c r="J12" i="21"/>
  <c r="X12" i="18"/>
  <c r="Z12" i="22"/>
  <c r="H12" i="22"/>
  <c r="P12" i="20"/>
  <c r="X12" i="21"/>
  <c r="H12" i="21"/>
  <c r="T12" i="18"/>
  <c r="X12" i="22"/>
  <c r="F12" i="22"/>
  <c r="N12" i="20"/>
  <c r="V12" i="21"/>
  <c r="F12" i="21"/>
  <c r="R12" i="18"/>
  <c r="T12" i="22"/>
  <c r="L12" i="20"/>
  <c r="T12" i="21"/>
  <c r="P12" i="18"/>
  <c r="R12" i="22"/>
  <c r="Z12" i="20"/>
  <c r="J12" i="20"/>
  <c r="R12" i="21"/>
  <c r="AF12" i="18"/>
  <c r="P12" i="22"/>
  <c r="X12" i="20"/>
  <c r="P12" i="21"/>
  <c r="AD12" i="18"/>
  <c r="N12" i="22"/>
  <c r="V12" i="20"/>
  <c r="F12" i="20"/>
  <c r="N12" i="21"/>
  <c r="AB12" i="18"/>
  <c r="AL12" i="17"/>
  <c r="V12" i="17"/>
  <c r="AN12" i="16"/>
  <c r="J12" i="16"/>
  <c r="AJ12" i="17"/>
  <c r="R12" i="17"/>
  <c r="AL12" i="16"/>
  <c r="N12" i="18"/>
  <c r="AH12" i="17"/>
  <c r="P12" i="17"/>
  <c r="AJ12" i="16"/>
  <c r="AB12" i="16"/>
  <c r="L12" i="18"/>
  <c r="AF12" i="17"/>
  <c r="N12" i="17"/>
  <c r="AH12" i="16"/>
  <c r="D12" i="16"/>
  <c r="J12" i="18"/>
  <c r="AD12" i="17"/>
  <c r="L12" i="17"/>
  <c r="AF12" i="16"/>
  <c r="L12" i="22"/>
  <c r="Z12" i="18"/>
  <c r="J12" i="17"/>
  <c r="AD12" i="16"/>
  <c r="R12" i="16"/>
  <c r="L12" i="21"/>
  <c r="D12" i="18"/>
  <c r="H12" i="17"/>
  <c r="N12" i="16"/>
  <c r="T12" i="20"/>
  <c r="AN12" i="17"/>
  <c r="X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Z21" i="22"/>
  <c r="H21" i="22"/>
  <c r="P21" i="20"/>
  <c r="X21" i="21"/>
  <c r="H21" i="21"/>
  <c r="T21" i="18"/>
  <c r="X21" i="22"/>
  <c r="F21" i="22"/>
  <c r="N21" i="20"/>
  <c r="V21" i="21"/>
  <c r="F21" i="21"/>
  <c r="R21" i="18"/>
  <c r="T21" i="22"/>
  <c r="D21" i="22"/>
  <c r="L21" i="20"/>
  <c r="T21" i="21"/>
  <c r="D21" i="21"/>
  <c r="P21" i="18"/>
  <c r="R21" i="22"/>
  <c r="Z21" i="20"/>
  <c r="J21" i="20"/>
  <c r="R21" i="21"/>
  <c r="AF21" i="18"/>
  <c r="N21" i="18"/>
  <c r="P21" i="22"/>
  <c r="X21" i="20"/>
  <c r="H21" i="20"/>
  <c r="P21" i="21"/>
  <c r="AD21" i="18"/>
  <c r="N21" i="22"/>
  <c r="V21" i="20"/>
  <c r="F21" i="20"/>
  <c r="N21" i="21"/>
  <c r="AB21" i="18"/>
  <c r="L21" i="22"/>
  <c r="T21" i="20"/>
  <c r="D21" i="20"/>
  <c r="L21" i="21"/>
  <c r="Z21" i="18"/>
  <c r="R21" i="20"/>
  <c r="AJ21" i="17"/>
  <c r="R21" i="17"/>
  <c r="AL21" i="16"/>
  <c r="H21" i="16"/>
  <c r="AH21" i="17"/>
  <c r="P21" i="17"/>
  <c r="AJ21" i="16"/>
  <c r="AB21" i="16"/>
  <c r="L21" i="18"/>
  <c r="AF21" i="17"/>
  <c r="N21" i="17"/>
  <c r="AH21" i="16"/>
  <c r="D21" i="16"/>
  <c r="J21" i="18"/>
  <c r="AD21" i="17"/>
  <c r="L21" i="17"/>
  <c r="AF21" i="16"/>
  <c r="T21" i="16"/>
  <c r="AB21" i="15"/>
  <c r="J21" i="22"/>
  <c r="Z21" i="21"/>
  <c r="H21" i="18"/>
  <c r="AB21" i="17"/>
  <c r="J21" i="17"/>
  <c r="AD21" i="16"/>
  <c r="R21" i="16"/>
  <c r="D21" i="18"/>
  <c r="Z21" i="17"/>
  <c r="H21" i="17"/>
  <c r="N21" i="16"/>
  <c r="X21" i="18"/>
  <c r="AN21" i="17"/>
  <c r="X21" i="17"/>
  <c r="F21" i="17"/>
  <c r="L21" i="16"/>
  <c r="J21" i="21"/>
  <c r="AL21" i="17"/>
  <c r="V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T23" i="21"/>
  <c r="P23" i="18"/>
  <c r="J23" i="20"/>
  <c r="R23" i="21"/>
  <c r="P23" i="22"/>
  <c r="P23" i="21"/>
  <c r="N23" i="22"/>
  <c r="F23" i="20"/>
  <c r="N23" i="21"/>
  <c r="AB23" i="18"/>
  <c r="L23" i="22"/>
  <c r="L23" i="21"/>
  <c r="Z23" i="18"/>
  <c r="R23" i="20"/>
  <c r="J23" i="21"/>
  <c r="X23" i="18"/>
  <c r="Z23" i="22"/>
  <c r="H23" i="22"/>
  <c r="P23" i="20"/>
  <c r="H23" i="21"/>
  <c r="T23" i="18"/>
  <c r="L23" i="18"/>
  <c r="AF23" i="17"/>
  <c r="N23" i="17"/>
  <c r="D23" i="16"/>
  <c r="N23" i="18"/>
  <c r="J23" i="18"/>
  <c r="L23" i="17"/>
  <c r="AB23" i="15"/>
  <c r="V23" i="21"/>
  <c r="R23" i="18"/>
  <c r="J23" i="17"/>
  <c r="R23" i="16"/>
  <c r="X23" i="22"/>
  <c r="F23" i="21"/>
  <c r="D23" i="18"/>
  <c r="H23" i="17"/>
  <c r="N23" i="16"/>
  <c r="F23" i="22"/>
  <c r="N23" i="20"/>
  <c r="AN23" i="17"/>
  <c r="L23" i="16"/>
  <c r="AL23" i="17"/>
  <c r="AN23" i="16"/>
  <c r="J23" i="16"/>
  <c r="AJ23" i="17"/>
  <c r="R23" i="17"/>
  <c r="AL23" i="16"/>
  <c r="AH23" i="17"/>
  <c r="P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R11" i="22"/>
  <c r="J11" i="22"/>
  <c r="Z11" i="20"/>
  <c r="R11" i="20"/>
  <c r="J11" i="20"/>
  <c r="Z11" i="21"/>
  <c r="R11" i="21"/>
  <c r="J11" i="21"/>
  <c r="AF11" i="18"/>
  <c r="X11" i="18"/>
  <c r="N11" i="18"/>
  <c r="D11" i="18"/>
  <c r="AH11" i="17"/>
  <c r="Z11" i="17"/>
  <c r="P11" i="17"/>
  <c r="H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J11" i="16"/>
  <c r="T11" i="14"/>
  <c r="F11" i="13"/>
  <c r="N11" i="16"/>
  <c r="F11" i="15"/>
  <c r="H11" i="14"/>
  <c r="T11" i="13"/>
  <c r="AB11" i="15"/>
  <c r="D11" i="14"/>
  <c r="Z11" i="22"/>
  <c r="P11" i="22"/>
  <c r="H11" i="22"/>
  <c r="X11" i="20"/>
  <c r="P11" i="20"/>
  <c r="H11" i="20"/>
  <c r="X11" i="21"/>
  <c r="P11" i="21"/>
  <c r="H11" i="21"/>
  <c r="AD11" i="18"/>
  <c r="T11" i="18"/>
  <c r="L11" i="18"/>
  <c r="AN11" i="17"/>
  <c r="AF11" i="17"/>
  <c r="X11" i="17"/>
  <c r="N11" i="17"/>
  <c r="F11" i="17"/>
  <c r="AH11" i="16"/>
  <c r="AB11" i="16"/>
  <c r="V11" i="15"/>
  <c r="N11" i="15"/>
  <c r="Z11" i="14"/>
  <c r="L11" i="14"/>
  <c r="AB11" i="13"/>
  <c r="J11" i="13"/>
  <c r="X11" i="12"/>
  <c r="L11" i="16"/>
  <c r="X11" i="15"/>
  <c r="D11" i="15"/>
  <c r="V11" i="14"/>
  <c r="F11" i="14"/>
  <c r="R11" i="13"/>
  <c r="AD11" i="12"/>
  <c r="AL11" i="16"/>
  <c r="T11" i="16"/>
  <c r="J11" i="15"/>
  <c r="N11" i="13"/>
  <c r="AB11" i="12"/>
  <c r="X11" i="22"/>
  <c r="N11" i="22"/>
  <c r="F11" i="22"/>
  <c r="V11" i="20"/>
  <c r="N11" i="20"/>
  <c r="F11" i="20"/>
  <c r="V11" i="21"/>
  <c r="N11" i="21"/>
  <c r="F11" i="21"/>
  <c r="AB11" i="18"/>
  <c r="R11" i="18"/>
  <c r="J11" i="18"/>
  <c r="AL11" i="17"/>
  <c r="AD11" i="17"/>
  <c r="V11" i="17"/>
  <c r="L11" i="17"/>
  <c r="AN11" i="16"/>
  <c r="AF11" i="16"/>
  <c r="D11" i="16"/>
  <c r="L11" i="15"/>
  <c r="X11" i="14"/>
  <c r="Z11" i="13"/>
  <c r="H11" i="13"/>
  <c r="D11" i="12"/>
  <c r="R11" i="17"/>
  <c r="R11" i="15"/>
  <c r="X11" i="13"/>
  <c r="T11" i="22"/>
  <c r="L11" i="22"/>
  <c r="D11" i="22"/>
  <c r="T11" i="20"/>
  <c r="L11" i="20"/>
  <c r="D11" i="20"/>
  <c r="T11" i="21"/>
  <c r="L11" i="21"/>
  <c r="D11" i="21"/>
  <c r="Z11" i="18"/>
  <c r="P11" i="18"/>
  <c r="H11" i="18"/>
  <c r="AJ11" i="17"/>
  <c r="AB11" i="17"/>
  <c r="J11" i="17"/>
  <c r="AD11" i="16"/>
  <c r="P11" i="14"/>
  <c r="E48" i="25"/>
  <c r="E37" i="25"/>
  <c r="E41" i="25"/>
  <c r="E42" i="25"/>
  <c r="E36" i="25"/>
  <c r="F19" i="18" l="1"/>
  <c r="D19" i="17"/>
  <c r="F26" i="18"/>
  <c r="D26" i="17"/>
  <c r="D26" i="20"/>
  <c r="D26" i="22"/>
  <c r="F15" i="18"/>
  <c r="D15" i="17"/>
  <c r="F20" i="18"/>
  <c r="D20" i="17"/>
  <c r="D14" i="17"/>
  <c r="F14" i="18"/>
  <c r="T26" i="17"/>
  <c r="R26" i="14"/>
  <c r="V26" i="22"/>
  <c r="AB26" i="21"/>
  <c r="F26" i="16"/>
  <c r="P26" i="13"/>
  <c r="P26" i="16"/>
  <c r="AB26" i="20"/>
  <c r="V26" i="18"/>
  <c r="T26" i="15"/>
  <c r="AB15" i="20"/>
  <c r="T15" i="15"/>
  <c r="R15" i="14"/>
  <c r="T15" i="17"/>
  <c r="F15" i="16"/>
  <c r="V15" i="22"/>
  <c r="AB15" i="21"/>
  <c r="P15" i="13"/>
  <c r="P15" i="16"/>
  <c r="V15" i="18"/>
  <c r="P14" i="16"/>
  <c r="AB14" i="20"/>
  <c r="V14" i="18"/>
  <c r="T14" i="15"/>
  <c r="T14" i="17"/>
  <c r="R14" i="14"/>
  <c r="P14" i="13"/>
  <c r="V14" i="22"/>
  <c r="AB14" i="21"/>
  <c r="F14" i="16"/>
  <c r="V20" i="22"/>
  <c r="AB20" i="21"/>
  <c r="F20" i="16"/>
  <c r="P20" i="13"/>
  <c r="P20" i="16"/>
  <c r="AB20" i="20"/>
  <c r="V20" i="18"/>
  <c r="T20" i="15"/>
  <c r="R20" i="14"/>
  <c r="T20" i="17"/>
  <c r="V19" i="22"/>
  <c r="P19" i="16"/>
  <c r="T19" i="15"/>
  <c r="AB19" i="20"/>
  <c r="V19" i="18"/>
  <c r="P19" i="13"/>
  <c r="T19" i="17"/>
  <c r="R19" i="14"/>
  <c r="AB19" i="21"/>
  <c r="F19" i="16"/>
  <c r="T15" i="22"/>
  <c r="D15" i="22"/>
  <c r="L15" i="20"/>
  <c r="T15" i="21"/>
  <c r="D15" i="21"/>
  <c r="P15" i="18"/>
  <c r="R15" i="22"/>
  <c r="Z15" i="20"/>
  <c r="J15" i="20"/>
  <c r="R15" i="21"/>
  <c r="AF15" i="18"/>
  <c r="P15" i="22"/>
  <c r="X15" i="20"/>
  <c r="H15" i="20"/>
  <c r="P15" i="21"/>
  <c r="AD15" i="18"/>
  <c r="N15" i="22"/>
  <c r="V15" i="20"/>
  <c r="F15" i="20"/>
  <c r="N15" i="21"/>
  <c r="AB15" i="18"/>
  <c r="L15" i="22"/>
  <c r="T15" i="20"/>
  <c r="D15" i="20"/>
  <c r="L15" i="21"/>
  <c r="Z15" i="18"/>
  <c r="J15" i="22"/>
  <c r="R15" i="20"/>
  <c r="Z15" i="21"/>
  <c r="J15" i="21"/>
  <c r="X15" i="18"/>
  <c r="Z15" i="22"/>
  <c r="H15" i="22"/>
  <c r="P15" i="20"/>
  <c r="X15" i="21"/>
  <c r="H15" i="21"/>
  <c r="T15" i="18"/>
  <c r="L15" i="18"/>
  <c r="AF15" i="17"/>
  <c r="N15" i="17"/>
  <c r="AH15" i="16"/>
  <c r="D15" i="16"/>
  <c r="J15" i="18"/>
  <c r="AD15" i="17"/>
  <c r="L15" i="17"/>
  <c r="AF15" i="16"/>
  <c r="T15" i="16"/>
  <c r="AB15" i="15"/>
  <c r="H15" i="18"/>
  <c r="AB15" i="17"/>
  <c r="J15" i="17"/>
  <c r="AD15" i="16"/>
  <c r="R15" i="16"/>
  <c r="V15" i="21"/>
  <c r="R15" i="18"/>
  <c r="D15" i="18"/>
  <c r="Z15" i="17"/>
  <c r="H15" i="17"/>
  <c r="N15" i="16"/>
  <c r="X15" i="22"/>
  <c r="F15" i="21"/>
  <c r="AN15" i="17"/>
  <c r="X15" i="17"/>
  <c r="F15" i="17"/>
  <c r="L15" i="16"/>
  <c r="F15" i="22"/>
  <c r="N15" i="20"/>
  <c r="AL15" i="17"/>
  <c r="V15" i="17"/>
  <c r="AN15" i="16"/>
  <c r="J15" i="16"/>
  <c r="AJ15" i="17"/>
  <c r="R15" i="17"/>
  <c r="AL15" i="16"/>
  <c r="H15" i="16"/>
  <c r="N15" i="18"/>
  <c r="AH15" i="17"/>
  <c r="P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T19" i="20"/>
  <c r="D19" i="20"/>
  <c r="L19" i="21"/>
  <c r="Z19" i="18"/>
  <c r="R19" i="20"/>
  <c r="Z19" i="21"/>
  <c r="J19" i="21"/>
  <c r="X19" i="18"/>
  <c r="Z19" i="22"/>
  <c r="H19" i="22"/>
  <c r="P19" i="20"/>
  <c r="X19" i="21"/>
  <c r="H19" i="21"/>
  <c r="T19" i="18"/>
  <c r="X19" i="22"/>
  <c r="F19" i="22"/>
  <c r="N19" i="20"/>
  <c r="V19" i="21"/>
  <c r="F19" i="21"/>
  <c r="R19" i="18"/>
  <c r="T19" i="22"/>
  <c r="D19" i="22"/>
  <c r="L19" i="20"/>
  <c r="T19" i="21"/>
  <c r="P19" i="18"/>
  <c r="R19" i="22"/>
  <c r="Z19" i="20"/>
  <c r="J19" i="20"/>
  <c r="R19" i="21"/>
  <c r="AF19" i="18"/>
  <c r="P19" i="22"/>
  <c r="X19" i="20"/>
  <c r="P19" i="21"/>
  <c r="AD19" i="18"/>
  <c r="AN19" i="17"/>
  <c r="X19" i="17"/>
  <c r="L19" i="16"/>
  <c r="AL19" i="17"/>
  <c r="V19" i="17"/>
  <c r="AN19" i="16"/>
  <c r="J19" i="16"/>
  <c r="N19" i="22"/>
  <c r="AB19" i="18"/>
  <c r="AJ19" i="17"/>
  <c r="R19" i="17"/>
  <c r="AL19" i="16"/>
  <c r="N19" i="21"/>
  <c r="N19" i="18"/>
  <c r="AH19" i="17"/>
  <c r="P19" i="17"/>
  <c r="AJ19" i="16"/>
  <c r="AB19" i="16"/>
  <c r="L19" i="18"/>
  <c r="AF19" i="17"/>
  <c r="N19" i="17"/>
  <c r="AH19" i="16"/>
  <c r="D19" i="16"/>
  <c r="J19" i="18"/>
  <c r="AD19" i="17"/>
  <c r="L19" i="17"/>
  <c r="AF19" i="16"/>
  <c r="V19" i="20"/>
  <c r="F19" i="20"/>
  <c r="J19" i="17"/>
  <c r="AD19" i="16"/>
  <c r="R19" i="16"/>
  <c r="D19" i="18"/>
  <c r="H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V26" i="20"/>
  <c r="F26" i="20"/>
  <c r="N26" i="21"/>
  <c r="AB26" i="18"/>
  <c r="L26" i="22"/>
  <c r="T26" i="20"/>
  <c r="L26" i="21"/>
  <c r="Z26" i="18"/>
  <c r="R26" i="20"/>
  <c r="Z26" i="21"/>
  <c r="J26" i="21"/>
  <c r="X26" i="18"/>
  <c r="Z26" i="22"/>
  <c r="H26" i="22"/>
  <c r="P26" i="20"/>
  <c r="X26" i="21"/>
  <c r="H26" i="21"/>
  <c r="T26" i="18"/>
  <c r="X26" i="22"/>
  <c r="F26" i="22"/>
  <c r="N26" i="20"/>
  <c r="V26" i="21"/>
  <c r="F26" i="21"/>
  <c r="R26" i="18"/>
  <c r="T26" i="22"/>
  <c r="L26" i="20"/>
  <c r="T26" i="21"/>
  <c r="P26" i="18"/>
  <c r="R26" i="22"/>
  <c r="Z26" i="20"/>
  <c r="J26" i="20"/>
  <c r="R26" i="21"/>
  <c r="AF26" i="18"/>
  <c r="P26" i="21"/>
  <c r="D26" i="18"/>
  <c r="H26" i="17"/>
  <c r="N26" i="16"/>
  <c r="AN26" i="17"/>
  <c r="X26" i="17"/>
  <c r="L26" i="16"/>
  <c r="AL26" i="17"/>
  <c r="V26" i="17"/>
  <c r="AN26" i="16"/>
  <c r="J26" i="16"/>
  <c r="AJ26" i="17"/>
  <c r="R26" i="17"/>
  <c r="AL26" i="16"/>
  <c r="X26" i="20"/>
  <c r="AD26" i="18"/>
  <c r="AH26" i="17"/>
  <c r="P26" i="17"/>
  <c r="AJ26" i="16"/>
  <c r="AB26" i="16"/>
  <c r="L26" i="18"/>
  <c r="AF26" i="17"/>
  <c r="N26" i="17"/>
  <c r="AH26" i="16"/>
  <c r="D26" i="16"/>
  <c r="N26" i="18"/>
  <c r="J26" i="18"/>
  <c r="AD26" i="17"/>
  <c r="L26" i="17"/>
  <c r="AF26" i="16"/>
  <c r="AB26" i="15"/>
  <c r="P26" i="22"/>
  <c r="J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X14" i="22"/>
  <c r="F14" i="22"/>
  <c r="N14" i="20"/>
  <c r="V14" i="21"/>
  <c r="F14" i="21"/>
  <c r="R14" i="18"/>
  <c r="T14" i="22"/>
  <c r="D14" i="22"/>
  <c r="L14" i="20"/>
  <c r="T14" i="21"/>
  <c r="D14" i="21"/>
  <c r="P14" i="18"/>
  <c r="R14" i="22"/>
  <c r="Z14" i="20"/>
  <c r="J14" i="20"/>
  <c r="R14" i="21"/>
  <c r="AF14" i="18"/>
  <c r="P14" i="22"/>
  <c r="X14" i="20"/>
  <c r="H14" i="20"/>
  <c r="P14" i="21"/>
  <c r="AD14" i="18"/>
  <c r="N14" i="22"/>
  <c r="V14" i="20"/>
  <c r="F14" i="20"/>
  <c r="N14" i="21"/>
  <c r="AB14" i="18"/>
  <c r="L14" i="22"/>
  <c r="T14" i="20"/>
  <c r="D14" i="20"/>
  <c r="L14" i="21"/>
  <c r="Z14" i="18"/>
  <c r="J14" i="22"/>
  <c r="R14" i="20"/>
  <c r="Z14" i="21"/>
  <c r="J14" i="21"/>
  <c r="X14" i="18"/>
  <c r="N14" i="18"/>
  <c r="AH14" i="17"/>
  <c r="P14" i="17"/>
  <c r="AJ14" i="16"/>
  <c r="AB14" i="16"/>
  <c r="X14" i="21"/>
  <c r="T14" i="18"/>
  <c r="L14" i="18"/>
  <c r="AF14" i="17"/>
  <c r="N14" i="17"/>
  <c r="AH14" i="16"/>
  <c r="D14" i="16"/>
  <c r="Z14" i="22"/>
  <c r="H14" i="21"/>
  <c r="J14" i="18"/>
  <c r="AD14" i="17"/>
  <c r="L14" i="17"/>
  <c r="AF14" i="16"/>
  <c r="T14" i="16"/>
  <c r="H14" i="22"/>
  <c r="P14" i="20"/>
  <c r="H14" i="18"/>
  <c r="AB14" i="17"/>
  <c r="J14" i="17"/>
  <c r="AD14" i="16"/>
  <c r="R14" i="16"/>
  <c r="D14" i="18"/>
  <c r="Z14" i="17"/>
  <c r="H14" i="17"/>
  <c r="N14" i="16"/>
  <c r="AN14" i="17"/>
  <c r="X14" i="17"/>
  <c r="F14" i="17"/>
  <c r="L14" i="16"/>
  <c r="AL14" i="17"/>
  <c r="V14" i="17"/>
  <c r="AN14" i="16"/>
  <c r="J14" i="16"/>
  <c r="AJ14" i="17"/>
  <c r="R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R20" i="20"/>
  <c r="Z20" i="21"/>
  <c r="J20" i="21"/>
  <c r="X20" i="18"/>
  <c r="Z20" i="22"/>
  <c r="H20" i="22"/>
  <c r="P20" i="20"/>
  <c r="X20" i="21"/>
  <c r="H20" i="21"/>
  <c r="T20" i="18"/>
  <c r="X20" i="22"/>
  <c r="F20" i="22"/>
  <c r="N20" i="20"/>
  <c r="V20" i="21"/>
  <c r="F20" i="21"/>
  <c r="R20" i="18"/>
  <c r="T20" i="22"/>
  <c r="D20" i="22"/>
  <c r="L20" i="20"/>
  <c r="T20" i="21"/>
  <c r="D20" i="21"/>
  <c r="P20" i="18"/>
  <c r="R20" i="22"/>
  <c r="Z20" i="20"/>
  <c r="J20" i="20"/>
  <c r="R20" i="21"/>
  <c r="AF20" i="18"/>
  <c r="P20" i="22"/>
  <c r="X20" i="20"/>
  <c r="H20" i="20"/>
  <c r="P20" i="21"/>
  <c r="AD20" i="18"/>
  <c r="N20" i="22"/>
  <c r="V20" i="20"/>
  <c r="F20" i="20"/>
  <c r="N20" i="21"/>
  <c r="AB20" i="18"/>
  <c r="AL20" i="17"/>
  <c r="V20" i="17"/>
  <c r="AN20" i="16"/>
  <c r="J20" i="16"/>
  <c r="AJ20" i="17"/>
  <c r="R20" i="17"/>
  <c r="AL20" i="16"/>
  <c r="H20" i="16"/>
  <c r="N20" i="18"/>
  <c r="AH20" i="17"/>
  <c r="P20" i="17"/>
  <c r="AJ20" i="16"/>
  <c r="AB20" i="16"/>
  <c r="L20" i="18"/>
  <c r="AF20" i="17"/>
  <c r="N20" i="17"/>
  <c r="AH20" i="16"/>
  <c r="D20" i="16"/>
  <c r="L20" i="22"/>
  <c r="Z20" i="18"/>
  <c r="J20" i="18"/>
  <c r="AD20" i="17"/>
  <c r="L20" i="17"/>
  <c r="AF20" i="16"/>
  <c r="T20" i="16"/>
  <c r="AB20" i="15"/>
  <c r="T20" i="20"/>
  <c r="L20" i="21"/>
  <c r="H20" i="18"/>
  <c r="AB20" i="17"/>
  <c r="J20" i="17"/>
  <c r="AD20" i="16"/>
  <c r="R20" i="16"/>
  <c r="D20" i="20"/>
  <c r="D20" i="18"/>
  <c r="Z20" i="17"/>
  <c r="H20" i="17"/>
  <c r="N20" i="16"/>
  <c r="AN20" i="17"/>
  <c r="X20" i="17"/>
  <c r="F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<sst xmlns="http://schemas.openxmlformats.org/spreadsheetml/2006/main" count="1289" uniqueCount="352">
  <si>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</si>
  <si>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</si>
  <si>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</si>
  <si>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</si>
  <si>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</si>
  <si>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</si>
  <si>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</si>
  <si>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</si>
  <si>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</si>
  <si>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</si>
  <si>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</si>
  <si>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</si>
  <si>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</si>
  <si>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</si>
  <si>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</si>
  <si>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</si>
  <si>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</si>
  <si>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</si>
  <si>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</si>
  <si>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</si>
  <si>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</si>
  <si>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</si>
  <si>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</si>
  <si>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</si>
  <si>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</si>
  <si>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</si>
  <si>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</si>
  <si>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</si>
  <si>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</si>
  <si>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</si>
  <si>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</si>
  <si>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</si>
  <si>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</si>
  <si>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</si>
  <si>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</si>
  <si>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</si>
  <si>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</si>
  <si>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</si>
  <si>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</si>
  <si>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</si>
  <si>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</si>
  <si>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</si>
  <si>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</si>
  <si>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</si>
  <si>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</si>
  <si>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</si>
  <si>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</si>
  <si>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</si>
  <si>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</si>
  <si>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</si>
  <si>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</si>
  <si>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</si>
  <si>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</si>
  <si>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</si>
  <si>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</si>
  <si>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</si>
  <si>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</si>
  <si>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</si>
  <si>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</si>
  <si>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</si>
  <si>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</si>
  <si>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</si>
  <si>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</si>
  <si>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</si>
  <si>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</si>
  <si>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</si>
  <si>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</si>
  <si>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</si>
  <si>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</si>
  <si>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</si>
  <si>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</si>
  <si>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</si>
  <si>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</si>
  <si>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</si>
  <si>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</si>
  <si>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</si>
  <si>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</si>
  <si>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</si>
  <si>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</si>
  <si>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</si>
  <si>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</si>
  <si>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</si>
  <si>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</si>
  <si>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</si>
  <si>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</si>
  <si>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</si>
  <si>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</si>
  <si>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</si>
  <si>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</si>
  <si>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</si>
  <si>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</si>
  <si>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</si>
  <si>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</si>
  <si>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</si>
  <si>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</si>
  <si>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</si>
  <si>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</si>
  <si>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</si>
  <si>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</si>
  <si>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</si>
  <si>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</si>
  <si>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</si>
  <si>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</si>
  <si>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</si>
  <si>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</si>
  <si>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</si>
  <si>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</si>
  <si>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</si>
  <si>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</si>
  <si>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</si>
  <si>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</si>
  <si>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</si>
  <si>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</si>
  <si>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</si>
  <si>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</si>
  <si>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</si>
  <si>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</si>
  <si>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</si>
  <si>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</si>
  <si>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</si>
  <si>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</si>
  <si>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</si>
  <si>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</si>
  <si>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</si>
  <si>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</si>
  <si>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</si>
  <si>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</si>
  <si>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</si>
  <si>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</si>
  <si>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</si>
  <si>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</si>
  <si>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</si>
  <si>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</si>
  <si>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</si>
  <si>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</si>
  <si>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</si>
  <si>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</si>
  <si>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</si>
  <si>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</si>
  <si>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</si>
  <si>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</si>
  <si>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</si>
  <si>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</si>
  <si>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</si>
  <si>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</si>
  <si>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</si>
  <si>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</si>
  <si>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</si>
  <si>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</si>
  <si>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</si>
  <si>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</si>
  <si>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</si>
  <si>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</si>
  <si>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</si>
  <si>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</si>
  <si>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</si>
  <si>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</si>
  <si>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</si>
  <si>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</si>
  <si>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</si>
  <si>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</si>
  <si>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</si>
  <si>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</si>
  <si>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</si>
  <si>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</si>
  <si>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</si>
  <si>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</si>
  <si>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</si>
  <si>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</si>
  <si>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</si>
  <si>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</si>
  <si>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</si>
  <si>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</si>
  <si>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</si>
  <si>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</si>
  <si>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</si>
  <si>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</si>
  <si>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</si>
  <si>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</si>
  <si>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</si>
  <si>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</si>
  <si>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</si>
  <si>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</si>
  <si>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</si>
  <si>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</si>
  <si>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</si>
  <si>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</si>
  <si>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</si>
  <si>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</si>
  <si>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</si>
  <si>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</si>
  <si>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</si>
  <si>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</si>
  <si>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</si>
  <si>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</si>
  <si>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</si>
  <si>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</si>
  <si>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</si>
  <si>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</si>
  <si>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</si>
  <si>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</si>
  <si>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</si>
  <si>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</si>
  <si>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</si>
  <si>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</si>
  <si>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</si>
  <si>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</si>
  <si>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</si>
  <si>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</si>
  <si>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</si>
  <si>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</si>
  <si>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</si>
  <si>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</si>
  <si>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</si>
  <si>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</si>
  <si>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</si>
  <si>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</si>
  <si>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</si>
  <si>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</si>
  <si>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</si>
  <si>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</si>
  <si>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</si>
  <si>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</si>
  <si>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</si>
  <si>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</si>
  <si>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</si>
  <si>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</si>
  <si>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</si>
  <si>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</si>
  <si>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</si>
  <si>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</si>
  <si>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</si>
  <si>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</si>
  <si>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</si>
  <si>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</si>
  <si>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</si>
  <si>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</si>
  <si>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</si>
  <si>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</si>
  <si>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</si>
  <si>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</si>
  <si>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</si>
  <si>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</si>
  <si>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</si>
  <si>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</si>
  <si>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</si>
  <si>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</si>
  <si>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</si>
  <si>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</si>
  <si>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</si>
  <si>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</si>
  <si>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</si>
  <si>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</si>
  <si>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</si>
  <si>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</si>
  <si>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</si>
  <si>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</si>
  <si>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</si>
  <si>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</si>
  <si>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</si>
  <si>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</si>
  <si>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</si>
  <si>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</si>
  <si>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</si>
  <si>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</si>
  <si>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</si>
  <si>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</si>
  <si>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</si>
  <si>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</si>
  <si>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</si>
  <si>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</si>
  <si>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</si>
  <si>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</si>
  <si>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</si>
  <si>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</si>
  <si>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</si>
  <si>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</si>
  <si>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</si>
  <si>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</si>
  <si>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</si>
  <si>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</si>
  <si>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</si>
  <si>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</si>
  <si>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</si>
  <si>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</si>
  <si>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</si>
  <si>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</si>
  <si>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</si>
  <si>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</si>
  <si>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</si>
  <si>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</si>
  <si>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</si>
  <si>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</si>
  <si>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</si>
  <si>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</si>
  <si>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</si>
  <si>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</si>
  <si>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</si>
  <si>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</si>
  <si>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</si>
  <si>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</si>
  <si>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</si>
  <si>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</si>
  <si>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</si>
  <si>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</si>
  <si>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</si>
  <si>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</si>
  <si>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</si>
  <si>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</si>
  <si>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</si>
  <si>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</si>
  <si>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</si>
  <si>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</si>
  <si>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DOT6624C017P</t>
  </si>
  <si>
    <t xml:space="preserve">Camden Materials </t>
  </si>
  <si>
    <t>DOT6624C017N</t>
  </si>
  <si>
    <t>Monthly Fuel/Asphalt Price Link</t>
  </si>
  <si>
    <t>2025 Hot Mix Asphalt Contract (Material and Pickup by WVDOH Forces Only)</t>
  </si>
  <si>
    <t>Asphalt Price Index at Month of Bid Opening August 2024, Ib</t>
  </si>
  <si>
    <t>Fuel Price Index at Month of Bid Opening August 2024, Ib</t>
  </si>
  <si>
    <t>DOT6624C095B</t>
  </si>
  <si>
    <t>DOT6624C095F</t>
  </si>
  <si>
    <t>DOT6624C095H</t>
  </si>
  <si>
    <t>DOT6624C095R</t>
  </si>
  <si>
    <t>DOT6624C095K</t>
  </si>
  <si>
    <t>DOT6624C095E</t>
  </si>
  <si>
    <t>DOT6624C095G</t>
  </si>
  <si>
    <t>DOT6624C095I</t>
  </si>
  <si>
    <t>DOT6624C095O</t>
  </si>
  <si>
    <t>8410 Veterans Memorial Hwy.</t>
  </si>
  <si>
    <t>DOT6624C095C</t>
  </si>
  <si>
    <t>DOT6624C095D</t>
  </si>
  <si>
    <t>DOT6624C095L</t>
  </si>
  <si>
    <t>DOT6624C095N</t>
  </si>
  <si>
    <t>DOT6624C095P</t>
  </si>
  <si>
    <t>DOT6624C095Q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</si>
  <si>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</si>
  <si>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</si>
  <si>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</si>
  <si>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</si>
  <si>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</si>
  <si>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</si>
  <si>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DOT6624C095J</t>
  </si>
  <si>
    <t>DOT6624C095M</t>
  </si>
  <si>
    <t>DOT6624C095S</t>
  </si>
  <si>
    <t>NLS Paving Inc</t>
  </si>
  <si>
    <t>Klug Brothers Inc</t>
  </si>
  <si>
    <t xml:space="preserve"> 40° 6'14.53"N</t>
  </si>
  <si>
    <t>80°42'34.37"W</t>
  </si>
  <si>
    <t>1601 North 1st St</t>
  </si>
  <si>
    <t>DOT6624C095A</t>
  </si>
  <si>
    <t xml:space="preserve"> Price Index November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</si>
</sst>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5" fillId="0" borderId="33" xfId="0" applyFont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6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8" width="11.7109375" customWidth="1"/>
    <col min="19" max="28" width="11.28515625" style="1" customWidth="1"/>
    <col min="29" max="16384" width="9.140625" style="1"/>
  </cols>
  <sheetData>
    <row r="1" spans="1:28" s="2" customFormat="1" x14ac:dyDescent="0.2">
      <c r="Q1" s="13"/>
      <c r="R1" s="13"/>
    </row>
    <row r="2" spans="1:28" s="2" customFormat="1" ht="12.75" customHeight="1" thickBot="1" x14ac:dyDescent="0.25">
      <c r="C2" s="167" t="s">
        <v>321</v>
      </c>
      <c r="D2" s="167"/>
      <c r="E2" s="167" t="s">
        <v>326</v>
      </c>
      <c r="F2" s="167"/>
      <c r="G2" s="167"/>
      <c r="H2" s="167"/>
      <c r="I2" s="167"/>
      <c r="J2" s="167"/>
      <c r="K2" s="167" t="s">
        <v>322</v>
      </c>
      <c r="L2" s="167"/>
      <c r="M2" s="167"/>
      <c r="N2" s="167"/>
      <c r="O2" s="167"/>
      <c r="P2" s="167"/>
      <c r="Q2" s="167" t="s">
        <v>324</v>
      </c>
      <c r="R2" s="167"/>
      <c r="S2" s="167"/>
      <c r="T2" s="167"/>
      <c r="U2" s="167" t="s">
        <v>328</v>
      </c>
      <c r="V2" s="167"/>
      <c r="W2" s="167" t="s">
        <v>323</v>
      </c>
      <c r="X2" s="167"/>
      <c r="Y2" s="167"/>
      <c r="Z2" s="167"/>
      <c r="AA2" s="167"/>
      <c r="AB2" s="167"/>
    </row>
    <row r="3" spans="1:28" s="3" customFormat="1" ht="30" customHeight="1" thickBot="1" x14ac:dyDescent="0.25">
      <c r="A3" s="181" t="s">
        <v>25</v>
      </c>
      <c r="B3" s="5" t="s">
        <v>236</v>
      </c>
      <c r="C3" s="203">
        <v>204845</v>
      </c>
      <c r="D3" s="205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80">
        <v>205613</v>
      </c>
      <c r="R3" s="81"/>
      <c r="S3" s="80"/>
      <c r="T3" s="77"/>
      <c r="U3" s="203" t="s">
        <v>240</v>
      </c>
      <c r="V3" s="204"/>
      <c r="W3" s="203">
        <v>203089</v>
      </c>
      <c r="X3" s="205"/>
      <c r="Y3" s="205"/>
      <c r="Z3" s="205"/>
      <c r="AA3" s="205"/>
      <c r="AB3" s="204"/>
    </row>
    <row r="4" spans="1:28" s="3" customFormat="1" ht="39.950000000000003" customHeight="1" thickBot="1" x14ac:dyDescent="0.25">
      <c r="A4" s="182"/>
      <c r="B4" s="7" t="s">
        <v>26</v>
      </c>
      <c r="C4" s="179" t="s">
        <v>210</v>
      </c>
      <c r="D4" s="180"/>
      <c r="E4" s="139" t="s">
        <v>202</v>
      </c>
      <c r="F4" s="140"/>
      <c r="G4" s="140"/>
      <c r="H4" s="140"/>
      <c r="I4" s="140"/>
      <c r="J4" s="141"/>
      <c r="K4" s="139" t="s">
        <v>204</v>
      </c>
      <c r="L4" s="140"/>
      <c r="M4" s="140"/>
      <c r="N4" s="140"/>
      <c r="O4" s="140"/>
      <c r="P4" s="141"/>
      <c r="Q4" s="78" t="s">
        <v>212</v>
      </c>
      <c r="R4" s="79"/>
      <c r="S4" s="48"/>
      <c r="T4" s="53"/>
      <c r="U4" s="142" t="s">
        <v>93</v>
      </c>
      <c r="V4" s="143"/>
      <c r="W4" s="142" t="s">
        <v>211</v>
      </c>
      <c r="X4" s="206"/>
      <c r="Y4" s="206"/>
      <c r="Z4" s="206"/>
      <c r="AA4" s="206"/>
      <c r="AB4" s="143"/>
    </row>
    <row r="5" spans="1:28" s="3" customFormat="1" ht="30" customHeight="1" thickBot="1" x14ac:dyDescent="0.25">
      <c r="A5" s="183"/>
      <c r="B5" s="5"/>
      <c r="C5" s="139" t="s">
        <v>133</v>
      </c>
      <c r="D5" s="141"/>
      <c r="E5" s="139" t="s">
        <v>117</v>
      </c>
      <c r="F5" s="141"/>
      <c r="G5" s="139" t="s">
        <v>116</v>
      </c>
      <c r="H5" s="141"/>
      <c r="I5" s="139" t="s">
        <v>118</v>
      </c>
      <c r="J5" s="141"/>
      <c r="K5" s="139" t="s">
        <v>157</v>
      </c>
      <c r="L5" s="141"/>
      <c r="M5" s="139" t="s">
        <v>158</v>
      </c>
      <c r="N5" s="141"/>
      <c r="O5" s="139" t="s">
        <v>159</v>
      </c>
      <c r="P5" s="141"/>
      <c r="Q5" s="139" t="s">
        <v>109</v>
      </c>
      <c r="R5" s="141"/>
      <c r="S5" s="139" t="s">
        <v>108</v>
      </c>
      <c r="T5" s="141"/>
      <c r="U5" s="142" t="s">
        <v>119</v>
      </c>
      <c r="V5" s="143"/>
      <c r="W5" s="139" t="s">
        <v>125</v>
      </c>
      <c r="X5" s="141"/>
      <c r="Y5" s="139" t="s">
        <v>126</v>
      </c>
      <c r="Z5" s="141"/>
      <c r="AA5" s="139" t="s">
        <v>307</v>
      </c>
      <c r="AB5" s="141"/>
    </row>
    <row r="6" spans="1:28" s="3" customFormat="1" ht="15.75" x14ac:dyDescent="0.2">
      <c r="A6" s="113"/>
      <c r="B6" s="117" t="s">
        <v>257</v>
      </c>
      <c r="C6" s="156">
        <v>37.783019000000003</v>
      </c>
      <c r="D6" s="149"/>
      <c r="E6" s="148">
        <v>39.70082</v>
      </c>
      <c r="F6" s="149"/>
      <c r="G6" s="148">
        <v>39.317300000000003</v>
      </c>
      <c r="H6" s="149"/>
      <c r="I6" s="148">
        <v>39.562240000000003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52" t="s">
        <v>305</v>
      </c>
      <c r="R6" s="153"/>
      <c r="S6" s="152" t="s">
        <v>263</v>
      </c>
      <c r="T6" s="153"/>
      <c r="U6" s="152" t="s">
        <v>275</v>
      </c>
      <c r="V6" s="153"/>
      <c r="W6" s="148">
        <v>38.895589999999999</v>
      </c>
      <c r="X6" s="149"/>
      <c r="Y6" s="148">
        <v>39.189439999999998</v>
      </c>
      <c r="Z6" s="149"/>
      <c r="AA6" s="148">
        <v>37.876049999999999</v>
      </c>
      <c r="AB6" s="149"/>
    </row>
    <row r="7" spans="1:28" s="3" customFormat="1" ht="16.5" thickBot="1" x14ac:dyDescent="0.25">
      <c r="A7" s="113"/>
      <c r="B7" s="117" t="s">
        <v>258</v>
      </c>
      <c r="C7" s="202">
        <v>80.478217000000001</v>
      </c>
      <c r="D7" s="159"/>
      <c r="E7" s="158">
        <v>-79.789400000000001</v>
      </c>
      <c r="F7" s="159"/>
      <c r="G7" s="158">
        <v>-80.220160000000007</v>
      </c>
      <c r="H7" s="159"/>
      <c r="I7" s="158">
        <v>-79.812989999999999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54" t="s">
        <v>306</v>
      </c>
      <c r="R7" s="155"/>
      <c r="S7" s="154" t="s">
        <v>264</v>
      </c>
      <c r="T7" s="155"/>
      <c r="U7" s="154" t="s">
        <v>276</v>
      </c>
      <c r="V7" s="155"/>
      <c r="W7" s="158">
        <v>-79.767989999999998</v>
      </c>
      <c r="X7" s="159"/>
      <c r="Y7" s="200">
        <v>-79.163210000000007</v>
      </c>
      <c r="Z7" s="201"/>
      <c r="AA7" s="200">
        <v>-80.550899999999999</v>
      </c>
      <c r="AB7" s="201"/>
    </row>
    <row r="8" spans="1:28" s="3" customFormat="1" ht="20.100000000000001" customHeight="1" x14ac:dyDescent="0.2">
      <c r="A8" s="137"/>
      <c r="B8" s="11" t="s">
        <v>30</v>
      </c>
      <c r="C8" s="144" t="s">
        <v>98</v>
      </c>
      <c r="D8" s="145"/>
      <c r="E8" s="144" t="s">
        <v>35</v>
      </c>
      <c r="F8" s="145"/>
      <c r="G8" s="144" t="s">
        <v>33</v>
      </c>
      <c r="H8" s="145"/>
      <c r="I8" s="144" t="s">
        <v>329</v>
      </c>
      <c r="J8" s="145"/>
      <c r="K8" s="144" t="s">
        <v>160</v>
      </c>
      <c r="L8" s="145"/>
      <c r="M8" s="144" t="s">
        <v>162</v>
      </c>
      <c r="N8" s="145"/>
      <c r="O8" s="144" t="s">
        <v>164</v>
      </c>
      <c r="P8" s="145"/>
      <c r="Q8" s="144" t="s">
        <v>60</v>
      </c>
      <c r="R8" s="145"/>
      <c r="S8" s="144" t="s">
        <v>58</v>
      </c>
      <c r="T8" s="145"/>
      <c r="U8" s="144" t="s">
        <v>50</v>
      </c>
      <c r="V8" s="145"/>
      <c r="W8" s="144" t="s">
        <v>45</v>
      </c>
      <c r="X8" s="145"/>
      <c r="Y8" s="144" t="s">
        <v>38</v>
      </c>
      <c r="Z8" s="145"/>
      <c r="AA8" s="144" t="s">
        <v>308</v>
      </c>
      <c r="AB8" s="145"/>
    </row>
    <row r="9" spans="1:28" s="3" customFormat="1" ht="20.100000000000001" customHeight="1" thickBot="1" x14ac:dyDescent="0.25">
      <c r="A9" s="138"/>
      <c r="B9" s="12"/>
      <c r="C9" s="146" t="s">
        <v>134</v>
      </c>
      <c r="D9" s="147"/>
      <c r="E9" s="184" t="s">
        <v>36</v>
      </c>
      <c r="F9" s="185"/>
      <c r="G9" s="146" t="s">
        <v>42</v>
      </c>
      <c r="H9" s="147"/>
      <c r="I9" s="184" t="s">
        <v>51</v>
      </c>
      <c r="J9" s="185"/>
      <c r="K9" s="184" t="s">
        <v>161</v>
      </c>
      <c r="L9" s="185"/>
      <c r="M9" s="146" t="s">
        <v>163</v>
      </c>
      <c r="N9" s="147"/>
      <c r="O9" s="184" t="s">
        <v>165</v>
      </c>
      <c r="P9" s="185"/>
      <c r="Q9" s="146" t="s">
        <v>61</v>
      </c>
      <c r="R9" s="147"/>
      <c r="S9" s="146" t="s">
        <v>59</v>
      </c>
      <c r="T9" s="147"/>
      <c r="U9" s="146" t="s">
        <v>94</v>
      </c>
      <c r="V9" s="147"/>
      <c r="W9" s="146" t="s">
        <v>34</v>
      </c>
      <c r="X9" s="147"/>
      <c r="Y9" s="146" t="s">
        <v>39</v>
      </c>
      <c r="Z9" s="147"/>
      <c r="AA9" s="146" t="s">
        <v>309</v>
      </c>
      <c r="AB9" s="14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3" customFormat="1" ht="20.100000000000001" customHeight="1" x14ac:dyDescent="0.2">
      <c r="A11" s="37">
        <v>1</v>
      </c>
      <c r="B11" s="37" t="s">
        <v>6</v>
      </c>
      <c r="C11" s="114">
        <v>65</v>
      </c>
      <c r="D11" s="18">
        <f>IF(C11="No Bid","",IF(C11&lt;&gt;0,C11+'Basic Price Adjustment'!$E33,""))</f>
        <v>63.7</v>
      </c>
      <c r="E11" s="114">
        <v>55</v>
      </c>
      <c r="F11" s="18">
        <f>IF(E11="No Bid","",IF(E11&lt;&gt;0,E11+'Basic Price Adjustment'!$E33,""))</f>
        <v>53.7</v>
      </c>
      <c r="G11" s="114">
        <v>65.5</v>
      </c>
      <c r="H11" s="18">
        <f>IF(G11="No Bid","",IF(G11&lt;&gt;0,G11+'Basic Price Adjustment'!$E33,""))</f>
        <v>64.2</v>
      </c>
      <c r="I11" s="114">
        <v>55</v>
      </c>
      <c r="J11" s="18">
        <f>IF(I11="No Bid","",IF(I11&lt;&gt;0,I11+'Basic Price Adjustment'!$E33,""))</f>
        <v>53.7</v>
      </c>
      <c r="K11" s="114">
        <v>66.31</v>
      </c>
      <c r="L11" s="18">
        <f>IF(K11="No Bid","",IF(K11&lt;&gt;0,K11+'Basic Price Adjustment'!$E33,""))</f>
        <v>65.010000000000005</v>
      </c>
      <c r="M11" s="114">
        <v>70.959999999999994</v>
      </c>
      <c r="N11" s="18">
        <f>IF(M11="No Bid","",IF(M11&lt;&gt;0,M11+'Basic Price Adjustment'!$E33,""))</f>
        <v>69.66</v>
      </c>
      <c r="O11" s="114">
        <v>70.959999999999994</v>
      </c>
      <c r="P11" s="18">
        <f>IF(O11="No Bid","",IF(O11&lt;&gt;0,O11+'Basic Price Adjustment'!$E33,""))</f>
        <v>69.66</v>
      </c>
      <c r="Q11" s="114">
        <v>62</v>
      </c>
      <c r="R11" s="18">
        <f>IF(Q11="No Bid","",IF(Q11&lt;&gt;0,Q11+'Basic Price Adjustment'!$E33,""))</f>
        <v>60.7</v>
      </c>
      <c r="S11" s="114">
        <v>72</v>
      </c>
      <c r="T11" s="18">
        <f>IF(S11="No Bid","",IF(S11&lt;&gt;0,S11+'Basic Price Adjustment'!$E33,""))</f>
        <v>70.7</v>
      </c>
      <c r="U11" s="114">
        <v>67</v>
      </c>
      <c r="V11" s="18">
        <f>IF(U11="No Bid","",IF(U11&lt;&gt;0,U11+'Basic Price Adjustment'!$E33,""))</f>
        <v>65.7</v>
      </c>
      <c r="W11" s="114">
        <v>68.25</v>
      </c>
      <c r="X11" s="18">
        <f>IF(W11="No Bid","",IF(W11&lt;&gt;0,W11+'Basic Price Adjustment'!$E33,""))</f>
        <v>66.95</v>
      </c>
      <c r="Y11" s="114">
        <v>71.5</v>
      </c>
      <c r="Z11" s="18">
        <f>IF(Y11="No Bid","",IF(Y11&lt;&gt;0,Y11+'Basic Price Adjustment'!$E33,""))</f>
        <v>70.2</v>
      </c>
      <c r="AA11" s="114">
        <v>86</v>
      </c>
      <c r="AB11" s="18">
        <f>IF(AA11="No Bid","",IF(AA11&lt;&gt;0,AA11+'Basic Price Adjustment'!$E33,""))</f>
        <v>84.7</v>
      </c>
    </row>
    <row r="12" spans="1:28" s="3" customFormat="1" ht="20.100000000000001" customHeight="1" x14ac:dyDescent="0.2">
      <c r="A12" s="31">
        <v>2</v>
      </c>
      <c r="B12" s="31" t="s">
        <v>174</v>
      </c>
      <c r="C12" s="114"/>
      <c r="D12" s="18" t="str">
        <f>IF(C12="No Bid","",IF(C12&lt;&gt;0,C12+'Basic Price Adjustment'!$E34,""))</f>
        <v/>
      </c>
      <c r="E12" s="114">
        <v>57.25</v>
      </c>
      <c r="F12" s="18">
        <f>IF(E12="No Bid","",IF(E12&lt;&gt;0,E12+'Basic Price Adjustment'!$E34,""))</f>
        <v>55.79</v>
      </c>
      <c r="G12" s="114">
        <v>69</v>
      </c>
      <c r="H12" s="18">
        <f>IF(G12="No Bid","",IF(G12&lt;&gt;0,G12+'Basic Price Adjustment'!$E34,""))</f>
        <v>67.540000000000006</v>
      </c>
      <c r="I12" s="114">
        <v>57.25</v>
      </c>
      <c r="J12" s="18">
        <f>IF(I12="No Bid","",IF(I12&lt;&gt;0,I12+'Basic Price Adjustment'!$E34,""))</f>
        <v>55.79</v>
      </c>
      <c r="K12" s="114">
        <v>65.83</v>
      </c>
      <c r="L12" s="18">
        <f>IF(K12="No Bid","",IF(K12&lt;&gt;0,K12+'Basic Price Adjustment'!$E34,""))</f>
        <v>64.37</v>
      </c>
      <c r="M12" s="114">
        <v>74.989999999999995</v>
      </c>
      <c r="N12" s="18">
        <f>IF(M12="No Bid","",IF(M12&lt;&gt;0,M12+'Basic Price Adjustment'!$E34,""))</f>
        <v>73.53</v>
      </c>
      <c r="O12" s="114">
        <v>74.989999999999995</v>
      </c>
      <c r="P12" s="18">
        <f>IF(O12="No Bid","",IF(O12&lt;&gt;0,O12+'Basic Price Adjustment'!$E34,""))</f>
        <v>73.53</v>
      </c>
      <c r="Q12" s="114">
        <v>68</v>
      </c>
      <c r="R12" s="18">
        <f>IF(Q12="No Bid","",IF(Q12&lt;&gt;0,Q12+'Basic Price Adjustment'!$E34,""))</f>
        <v>66.540000000000006</v>
      </c>
      <c r="S12" s="114">
        <v>79</v>
      </c>
      <c r="T12" s="18">
        <f>IF(S12="No Bid","",IF(S12&lt;&gt;0,S12+'Basic Price Adjustment'!$E34,""))</f>
        <v>77.540000000000006</v>
      </c>
      <c r="U12" s="114">
        <v>70</v>
      </c>
      <c r="V12" s="18">
        <f>IF(U12="No Bid","",IF(U12&lt;&gt;0,U12+'Basic Price Adjustment'!$E34,""))</f>
        <v>68.540000000000006</v>
      </c>
      <c r="W12" s="114">
        <v>68.25</v>
      </c>
      <c r="X12" s="18">
        <f>IF(W12="No Bid","",IF(W12&lt;&gt;0,W12+'Basic Price Adjustment'!$E34,""))</f>
        <v>66.790000000000006</v>
      </c>
      <c r="Y12" s="114">
        <v>71.5</v>
      </c>
      <c r="Z12" s="18">
        <f>IF(Y12="No Bid","",IF(Y12&lt;&gt;0,Y12+'Basic Price Adjustment'!$E34,""))</f>
        <v>70.040000000000006</v>
      </c>
      <c r="AA12" s="114">
        <v>86</v>
      </c>
      <c r="AB12" s="18">
        <f>IF(AA12="No Bid","",IF(AA12&lt;&gt;0,AA12+'Basic Price Adjustment'!$E34,""))</f>
        <v>84.54</v>
      </c>
    </row>
    <row r="13" spans="1:28" s="3" customFormat="1" ht="20.100000000000001" customHeight="1" x14ac:dyDescent="0.2">
      <c r="A13" s="36">
        <v>3</v>
      </c>
      <c r="B13" s="36" t="s">
        <v>7</v>
      </c>
      <c r="C13" s="114">
        <v>74.5</v>
      </c>
      <c r="D13" s="18">
        <f>IF(C13="No Bid","",IF(C13&lt;&gt;0,C13+'Basic Price Adjustment'!$E35,""))</f>
        <v>72.849999999999994</v>
      </c>
      <c r="E13" s="114">
        <v>57.75</v>
      </c>
      <c r="F13" s="18">
        <f>IF(E13="No Bid","",IF(E13&lt;&gt;0,E13+'Basic Price Adjustment'!$E35,""))</f>
        <v>56.1</v>
      </c>
      <c r="G13" s="114">
        <v>68</v>
      </c>
      <c r="H13" s="18">
        <f>IF(G13="No Bid","",IF(G13&lt;&gt;0,G13+'Basic Price Adjustment'!$E35,""))</f>
        <v>66.349999999999994</v>
      </c>
      <c r="I13" s="114">
        <v>57.75</v>
      </c>
      <c r="J13" s="18">
        <f>IF(I13="No Bid","",IF(I13&lt;&gt;0,I13+'Basic Price Adjustment'!$E35,""))</f>
        <v>56.1</v>
      </c>
      <c r="K13" s="114">
        <v>71.680000000000007</v>
      </c>
      <c r="L13" s="18">
        <f>IF(K13="No Bid","",IF(K13&lt;&gt;0,K13+'Basic Price Adjustment'!$E35,""))</f>
        <v>70.03</v>
      </c>
      <c r="M13" s="114">
        <v>75.260000000000005</v>
      </c>
      <c r="N13" s="18">
        <f>IF(M13="No Bid","",IF(M13&lt;&gt;0,M13+'Basic Price Adjustment'!$E35,""))</f>
        <v>73.61</v>
      </c>
      <c r="O13" s="114">
        <v>75.260000000000005</v>
      </c>
      <c r="P13" s="18">
        <f>IF(O13="No Bid","",IF(O13&lt;&gt;0,O13+'Basic Price Adjustment'!$E35,""))</f>
        <v>73.61</v>
      </c>
      <c r="Q13" s="114">
        <v>66</v>
      </c>
      <c r="R13" s="18">
        <f>IF(Q13="No Bid","",IF(Q13&lt;&gt;0,Q13+'Basic Price Adjustment'!$E35,""))</f>
        <v>64.349999999999994</v>
      </c>
      <c r="S13" s="114">
        <v>77</v>
      </c>
      <c r="T13" s="18">
        <f>IF(S13="No Bid","",IF(S13&lt;&gt;0,S13+'Basic Price Adjustment'!$E35,""))</f>
        <v>75.349999999999994</v>
      </c>
      <c r="U13" s="114">
        <v>72</v>
      </c>
      <c r="V13" s="18">
        <f>IF(U13="No Bid","",IF(U13&lt;&gt;0,U13+'Basic Price Adjustment'!$E35,""))</f>
        <v>70.349999999999994</v>
      </c>
      <c r="W13" s="114">
        <v>74.25</v>
      </c>
      <c r="X13" s="18">
        <f>IF(W13="No Bid","",IF(W13&lt;&gt;0,W13+'Basic Price Adjustment'!$E35,""))</f>
        <v>72.599999999999994</v>
      </c>
      <c r="Y13" s="114">
        <v>77</v>
      </c>
      <c r="Z13" s="18">
        <f>IF(Y13="No Bid","",IF(Y13&lt;&gt;0,Y13+'Basic Price Adjustment'!$E35,""))</f>
        <v>75.349999999999994</v>
      </c>
      <c r="AA13" s="114">
        <v>94</v>
      </c>
      <c r="AB13" s="18">
        <f>IF(AA13="No Bid","",IF(AA13&lt;&gt;0,AA13+'Basic Price Adjustment'!$E35,""))</f>
        <v>92.35</v>
      </c>
    </row>
    <row r="14" spans="1:28" s="3" customFormat="1" ht="20.100000000000001" customHeight="1" x14ac:dyDescent="0.2">
      <c r="A14" s="31">
        <v>4</v>
      </c>
      <c r="B14" s="31" t="s">
        <v>8</v>
      </c>
      <c r="C14" s="114">
        <v>74.5</v>
      </c>
      <c r="D14" s="18">
        <f>IF(C14="No Bid","",IF(C14&lt;&gt;0,C14+'Basic Price Adjustment'!$E36,""))</f>
        <v>72.849999999999994</v>
      </c>
      <c r="E14" s="114">
        <v>57.75</v>
      </c>
      <c r="F14" s="18">
        <f>IF(E14="No Bid","",IF(E14&lt;&gt;0,E14+'Basic Price Adjustment'!$E36,""))</f>
        <v>56.1</v>
      </c>
      <c r="G14" s="114">
        <v>68</v>
      </c>
      <c r="H14" s="18">
        <f>IF(G14="No Bid","",IF(G14&lt;&gt;0,G14+'Basic Price Adjustment'!$E36,""))</f>
        <v>66.349999999999994</v>
      </c>
      <c r="I14" s="114">
        <v>57.75</v>
      </c>
      <c r="J14" s="18">
        <f>IF(I14="No Bid","",IF(I14&lt;&gt;0,I14+'Basic Price Adjustment'!$E36,""))</f>
        <v>56.1</v>
      </c>
      <c r="K14" s="114">
        <v>71.680000000000007</v>
      </c>
      <c r="L14" s="18">
        <f>IF(K14="No Bid","",IF(K14&lt;&gt;0,K14+'Basic Price Adjustment'!$E36,""))</f>
        <v>70.03</v>
      </c>
      <c r="M14" s="114">
        <v>75.260000000000005</v>
      </c>
      <c r="N14" s="18">
        <f>IF(M14="No Bid","",IF(M14&lt;&gt;0,M14+'Basic Price Adjustment'!$E36,""))</f>
        <v>73.61</v>
      </c>
      <c r="O14" s="114">
        <v>75.260000000000005</v>
      </c>
      <c r="P14" s="18">
        <f>IF(O14="No Bid","",IF(O14&lt;&gt;0,O14+'Basic Price Adjustment'!$E36,""))</f>
        <v>73.61</v>
      </c>
      <c r="Q14" s="114">
        <v>66</v>
      </c>
      <c r="R14" s="18">
        <f>IF(Q14="No Bid","",IF(Q14&lt;&gt;0,Q14+'Basic Price Adjustment'!$E36,""))</f>
        <v>64.349999999999994</v>
      </c>
      <c r="S14" s="114">
        <v>77</v>
      </c>
      <c r="T14" s="18">
        <f>IF(S14="No Bid","",IF(S14&lt;&gt;0,S14+'Basic Price Adjustment'!$E36,""))</f>
        <v>75.349999999999994</v>
      </c>
      <c r="U14" s="114">
        <v>72</v>
      </c>
      <c r="V14" s="18">
        <f>IF(U14="No Bid","",IF(U14&lt;&gt;0,U14+'Basic Price Adjustment'!$E36,""))</f>
        <v>70.349999999999994</v>
      </c>
      <c r="W14" s="114">
        <v>74.25</v>
      </c>
      <c r="X14" s="18">
        <f>IF(W14="No Bid","",IF(W14&lt;&gt;0,W14+'Basic Price Adjustment'!$E36,""))</f>
        <v>72.599999999999994</v>
      </c>
      <c r="Y14" s="114">
        <v>77</v>
      </c>
      <c r="Z14" s="18">
        <f>IF(Y14="No Bid","",IF(Y14&lt;&gt;0,Y14+'Basic Price Adjustment'!$E36,""))</f>
        <v>75.349999999999994</v>
      </c>
      <c r="AA14" s="114">
        <v>94</v>
      </c>
      <c r="AB14" s="18">
        <f>IF(AA14="No Bid","",IF(AA14&lt;&gt;0,AA14+'Basic Price Adjustment'!$E36,""))</f>
        <v>92.35</v>
      </c>
    </row>
    <row r="15" spans="1:28" s="3" customFormat="1" ht="20.100000000000001" customHeight="1" x14ac:dyDescent="0.2">
      <c r="A15" s="36">
        <v>5</v>
      </c>
      <c r="B15" s="36" t="s">
        <v>9</v>
      </c>
      <c r="C15" s="114">
        <v>78.5</v>
      </c>
      <c r="D15" s="18">
        <f>IF(C15="No Bid","",IF(C15&lt;&gt;0,C15+'Basic Price Adjustment'!$E37,""))</f>
        <v>76.790000000000006</v>
      </c>
      <c r="E15" s="114">
        <v>58.5</v>
      </c>
      <c r="F15" s="18">
        <f>IF(E15="No Bid","",IF(E15&lt;&gt;0,E15+'Basic Price Adjustment'!$E37,""))</f>
        <v>56.79</v>
      </c>
      <c r="G15" s="114">
        <v>69</v>
      </c>
      <c r="H15" s="18">
        <f>IF(G15="No Bid","",IF(G15&lt;&gt;0,G15+'Basic Price Adjustment'!$E37,""))</f>
        <v>67.290000000000006</v>
      </c>
      <c r="I15" s="114">
        <v>58.5</v>
      </c>
      <c r="J15" s="18">
        <f>IF(I15="No Bid","",IF(I15&lt;&gt;0,I15+'Basic Price Adjustment'!$E37,""))</f>
        <v>56.79</v>
      </c>
      <c r="K15" s="114">
        <v>72.78</v>
      </c>
      <c r="L15" s="18">
        <f>IF(K15="No Bid","",IF(K15&lt;&gt;0,K15+'Basic Price Adjustment'!$E37,""))</f>
        <v>71.070000000000007</v>
      </c>
      <c r="M15" s="114">
        <v>75.459999999999994</v>
      </c>
      <c r="N15" s="18">
        <f>IF(M15="No Bid","",IF(M15&lt;&gt;0,M15+'Basic Price Adjustment'!$E37,""))</f>
        <v>73.75</v>
      </c>
      <c r="O15" s="114">
        <v>75.459999999999994</v>
      </c>
      <c r="P15" s="18">
        <f>IF(O15="No Bid","",IF(O15&lt;&gt;0,O15+'Basic Price Adjustment'!$E37,""))</f>
        <v>73.75</v>
      </c>
      <c r="Q15" s="114">
        <v>66</v>
      </c>
      <c r="R15" s="18">
        <f>IF(Q15="No Bid","",IF(Q15&lt;&gt;0,Q15+'Basic Price Adjustment'!$E37,""))</f>
        <v>64.290000000000006</v>
      </c>
      <c r="S15" s="114">
        <v>77</v>
      </c>
      <c r="T15" s="18">
        <f>IF(S15="No Bid","",IF(S15&lt;&gt;0,S15+'Basic Price Adjustment'!$E37,""))</f>
        <v>75.290000000000006</v>
      </c>
      <c r="U15" s="114">
        <v>71</v>
      </c>
      <c r="V15" s="18">
        <f>IF(U15="No Bid","",IF(U15&lt;&gt;0,U15+'Basic Price Adjustment'!$E37,""))</f>
        <v>69.290000000000006</v>
      </c>
      <c r="W15" s="114">
        <v>74.25</v>
      </c>
      <c r="X15" s="18">
        <f>IF(W15="No Bid","",IF(W15&lt;&gt;0,W15+'Basic Price Adjustment'!$E37,""))</f>
        <v>72.540000000000006</v>
      </c>
      <c r="Y15" s="114">
        <v>77</v>
      </c>
      <c r="Z15" s="18">
        <f>IF(Y15="No Bid","",IF(Y15&lt;&gt;0,Y15+'Basic Price Adjustment'!$E37,""))</f>
        <v>75.290000000000006</v>
      </c>
      <c r="AA15" s="114">
        <v>94</v>
      </c>
      <c r="AB15" s="18">
        <f>IF(AA15="No Bid","",IF(AA15&lt;&gt;0,AA15+'Basic Price Adjustment'!$E37,""))</f>
        <v>92.29</v>
      </c>
    </row>
    <row r="16" spans="1:28" s="3" customFormat="1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62</v>
      </c>
      <c r="F16" s="18">
        <f>IF(E16="No Bid","",IF(E16&lt;&gt;0,E16+'Basic Price Adjustment'!$E38,""))</f>
        <v>60.32</v>
      </c>
      <c r="G16" s="114">
        <v>74</v>
      </c>
      <c r="H16" s="18">
        <f>IF(G16="No Bid","",IF(G16&lt;&gt;0,G16+'Basic Price Adjustment'!$E38,""))</f>
        <v>72.319999999999993</v>
      </c>
      <c r="I16" s="114">
        <v>62</v>
      </c>
      <c r="J16" s="18">
        <f>IF(I16="No Bid","",IF(I16&lt;&gt;0,I16+'Basic Price Adjustment'!$E38,""))</f>
        <v>60.32</v>
      </c>
      <c r="K16" s="114">
        <v>75.819999999999993</v>
      </c>
      <c r="L16" s="18">
        <f>IF(K16="No Bid","",IF(K16&lt;&gt;0,K16+'Basic Price Adjustment'!$E38,""))</f>
        <v>74.139999999999986</v>
      </c>
      <c r="M16" s="114">
        <v>79.3</v>
      </c>
      <c r="N16" s="18">
        <f>IF(M16="No Bid","",IF(M16&lt;&gt;0,M16+'Basic Price Adjustment'!$E38,""))</f>
        <v>77.61999999999999</v>
      </c>
      <c r="O16" s="114">
        <v>79.3</v>
      </c>
      <c r="P16" s="18">
        <f>IF(O16="No Bid","",IF(O16&lt;&gt;0,O16+'Basic Price Adjustment'!$E38,""))</f>
        <v>77.61999999999999</v>
      </c>
      <c r="Q16" s="114">
        <v>87</v>
      </c>
      <c r="R16" s="18">
        <f>IF(Q16="No Bid","",IF(Q16&lt;&gt;0,Q16+'Basic Price Adjustment'!$E38,""))</f>
        <v>85.32</v>
      </c>
      <c r="S16" s="114">
        <v>92</v>
      </c>
      <c r="T16" s="18">
        <f>IF(S16="No Bid","",IF(S16&lt;&gt;0,S16+'Basic Price Adjustment'!$E38,""))</f>
        <v>90.32</v>
      </c>
      <c r="U16" s="114">
        <v>71</v>
      </c>
      <c r="V16" s="18">
        <f>IF(U16="No Bid","",IF(U16&lt;&gt;0,U16+'Basic Price Adjustment'!$E38,""))</f>
        <v>69.319999999999993</v>
      </c>
      <c r="W16" s="114">
        <v>80.5</v>
      </c>
      <c r="X16" s="18">
        <f>IF(W16="No Bid","",IF(W16&lt;&gt;0,W16+'Basic Price Adjustment'!$E38,""))</f>
        <v>78.819999999999993</v>
      </c>
      <c r="Y16" s="114">
        <v>93</v>
      </c>
      <c r="Z16" s="18">
        <f>IF(Y16="No Bid","",IF(Y16&lt;&gt;0,Y16+'Basic Price Adjustment'!$E38,""))</f>
        <v>91.32</v>
      </c>
      <c r="AA16" s="114"/>
      <c r="AB16" s="18" t="str">
        <f>IF(AA16="No Bid","",IF(AA16&lt;&gt;0,AA16+'Basic Price Adjustment'!$E38,""))</f>
        <v/>
      </c>
    </row>
    <row r="17" spans="1:28" s="3" customFormat="1" ht="20.100000000000001" customHeight="1" x14ac:dyDescent="0.2">
      <c r="A17" s="36">
        <v>7</v>
      </c>
      <c r="B17" s="36" t="s">
        <v>11</v>
      </c>
      <c r="C17" s="114"/>
      <c r="D17" s="18" t="str">
        <f>IF(C17="No Bid","",IF(C17&lt;&gt;0,C17+'Basic Price Adjustment'!$E39,""))</f>
        <v/>
      </c>
      <c r="E17" s="114">
        <v>61</v>
      </c>
      <c r="F17" s="18">
        <f>IF(E17="No Bid","",IF(E17&lt;&gt;0,E17+'Basic Price Adjustment'!$E39,""))</f>
        <v>59.45</v>
      </c>
      <c r="G17" s="114">
        <v>71.8</v>
      </c>
      <c r="H17" s="18">
        <f>IF(G17="No Bid","",IF(G17&lt;&gt;0,G17+'Basic Price Adjustment'!$E39,""))</f>
        <v>70.25</v>
      </c>
      <c r="I17" s="114">
        <v>61</v>
      </c>
      <c r="J17" s="18">
        <f>IF(I17="No Bid","",IF(I17&lt;&gt;0,I17+'Basic Price Adjustment'!$E39,""))</f>
        <v>59.45</v>
      </c>
      <c r="K17" s="114">
        <v>71.709999999999994</v>
      </c>
      <c r="L17" s="18">
        <f>IF(K17="No Bid","",IF(K17&lt;&gt;0,K17+'Basic Price Adjustment'!$E39,""))</f>
        <v>70.16</v>
      </c>
      <c r="M17" s="114">
        <v>75.3</v>
      </c>
      <c r="N17" s="18">
        <f>IF(M17="No Bid","",IF(M17&lt;&gt;0,M17+'Basic Price Adjustment'!$E39,""))</f>
        <v>73.75</v>
      </c>
      <c r="O17" s="114">
        <v>75.3</v>
      </c>
      <c r="P17" s="18">
        <f>IF(O17="No Bid","",IF(O17&lt;&gt;0,O17+'Basic Price Adjustment'!$E39,""))</f>
        <v>73.75</v>
      </c>
      <c r="Q17" s="114">
        <v>69</v>
      </c>
      <c r="R17" s="18">
        <f>IF(Q17="No Bid","",IF(Q17&lt;&gt;0,Q17+'Basic Price Adjustment'!$E39,""))</f>
        <v>67.45</v>
      </c>
      <c r="S17" s="114">
        <v>79</v>
      </c>
      <c r="T17" s="18">
        <f>IF(S17="No Bid","",IF(S17&lt;&gt;0,S17+'Basic Price Adjustment'!$E39,""))</f>
        <v>77.45</v>
      </c>
      <c r="U17" s="114">
        <v>76</v>
      </c>
      <c r="V17" s="18">
        <f>IF(U17="No Bid","",IF(U17&lt;&gt;0,U17+'Basic Price Adjustment'!$E39,""))</f>
        <v>74.45</v>
      </c>
      <c r="W17" s="114">
        <v>75.5</v>
      </c>
      <c r="X17" s="18">
        <f>IF(W17="No Bid","",IF(W17&lt;&gt;0,W17+'Basic Price Adjustment'!$E39,""))</f>
        <v>73.95</v>
      </c>
      <c r="Y17" s="114">
        <v>79</v>
      </c>
      <c r="Z17" s="18">
        <f>IF(Y17="No Bid","",IF(Y17&lt;&gt;0,Y17+'Basic Price Adjustment'!$E39,""))</f>
        <v>77.45</v>
      </c>
      <c r="AA17" s="114">
        <v>94</v>
      </c>
      <c r="AB17" s="18">
        <f>IF(AA17="No Bid","",IF(AA17&lt;&gt;0,AA17+'Basic Price Adjustment'!$E39,""))</f>
        <v>92.45</v>
      </c>
    </row>
    <row r="18" spans="1:28" s="3" customFormat="1" ht="20.100000000000001" customHeight="1" x14ac:dyDescent="0.2">
      <c r="A18" s="31">
        <v>8</v>
      </c>
      <c r="B18" s="31" t="s">
        <v>12</v>
      </c>
      <c r="C18" s="114">
        <v>79.5</v>
      </c>
      <c r="D18" s="18">
        <f>IF(C18="No Bid","",IF(C18&lt;&gt;0,C18+'Basic Price Adjustment'!$E40,""))</f>
        <v>77.47</v>
      </c>
      <c r="E18" s="114">
        <v>67</v>
      </c>
      <c r="F18" s="18">
        <f>IF(E18="No Bid","",IF(E18&lt;&gt;0,E18+'Basic Price Adjustment'!$E40,""))</f>
        <v>64.97</v>
      </c>
      <c r="G18" s="114">
        <v>76</v>
      </c>
      <c r="H18" s="18">
        <f>IF(G18="No Bid","",IF(G18&lt;&gt;0,G18+'Basic Price Adjustment'!$E40,""))</f>
        <v>73.97</v>
      </c>
      <c r="I18" s="114">
        <v>67</v>
      </c>
      <c r="J18" s="18">
        <f>IF(I18="No Bid","",IF(I18&lt;&gt;0,I18+'Basic Price Adjustment'!$E40,""))</f>
        <v>64.97</v>
      </c>
      <c r="K18" s="114">
        <v>80.86</v>
      </c>
      <c r="L18" s="18">
        <f>IF(K18="No Bid","",IF(K18&lt;&gt;0,K18+'Basic Price Adjustment'!$E40,""))</f>
        <v>78.83</v>
      </c>
      <c r="M18" s="114">
        <v>80.22</v>
      </c>
      <c r="N18" s="18">
        <f>IF(M18="No Bid","",IF(M18&lt;&gt;0,M18+'Basic Price Adjustment'!$E40,""))</f>
        <v>78.19</v>
      </c>
      <c r="O18" s="114">
        <v>80.22</v>
      </c>
      <c r="P18" s="18">
        <f>IF(O18="No Bid","",IF(O18&lt;&gt;0,O18+'Basic Price Adjustment'!$E40,""))</f>
        <v>78.19</v>
      </c>
      <c r="Q18" s="114">
        <v>73.5</v>
      </c>
      <c r="R18" s="18">
        <f>IF(Q18="No Bid","",IF(Q18&lt;&gt;0,Q18+'Basic Price Adjustment'!$E40,""))</f>
        <v>71.47</v>
      </c>
      <c r="S18" s="114">
        <v>80.5</v>
      </c>
      <c r="T18" s="18">
        <f>IF(S18="No Bid","",IF(S18&lt;&gt;0,S18+'Basic Price Adjustment'!$E40,""))</f>
        <v>78.47</v>
      </c>
      <c r="U18" s="114">
        <v>69.8</v>
      </c>
      <c r="V18" s="18">
        <f>IF(U18="No Bid","",IF(U18&lt;&gt;0,U18+'Basic Price Adjustment'!$E40,""))</f>
        <v>67.77</v>
      </c>
      <c r="W18" s="114">
        <v>81</v>
      </c>
      <c r="X18" s="18">
        <f>IF(W18="No Bid","",IF(W18&lt;&gt;0,W18+'Basic Price Adjustment'!$E40,""))</f>
        <v>78.97</v>
      </c>
      <c r="Y18" s="114">
        <v>84</v>
      </c>
      <c r="Z18" s="18">
        <f>IF(Y18="No Bid","",IF(Y18&lt;&gt;0,Y18+'Basic Price Adjustment'!$E40,""))</f>
        <v>81.97</v>
      </c>
      <c r="AA18" s="114">
        <v>100</v>
      </c>
      <c r="AB18" s="18">
        <f>IF(AA18="No Bid","",IF(AA18&lt;&gt;0,AA18+'Basic Price Adjustment'!$E40,""))</f>
        <v>97.97</v>
      </c>
    </row>
    <row r="19" spans="1:28" s="3" customFormat="1" ht="20.100000000000001" customHeight="1" x14ac:dyDescent="0.2">
      <c r="A19" s="36">
        <v>9</v>
      </c>
      <c r="B19" s="36" t="s">
        <v>13</v>
      </c>
      <c r="C19" s="114"/>
      <c r="D19" s="18" t="str">
        <f>IF(C19="No Bid","",IF(C19&lt;&gt;0,C19+'Basic Price Adjustment'!$E41,""))</f>
        <v/>
      </c>
      <c r="E19" s="114">
        <v>70.650000000000006</v>
      </c>
      <c r="F19" s="18">
        <f>IF(E19="No Bid","",IF(E19&lt;&gt;0,E19+'Basic Price Adjustment'!$E41,""))</f>
        <v>68.650000000000006</v>
      </c>
      <c r="G19" s="114">
        <v>80.3</v>
      </c>
      <c r="H19" s="18">
        <f>IF(G19="No Bid","",IF(G19&lt;&gt;0,G19+'Basic Price Adjustment'!$E41,""))</f>
        <v>78.3</v>
      </c>
      <c r="I19" s="114">
        <v>70.650000000000006</v>
      </c>
      <c r="J19" s="18">
        <f>IF(I19="No Bid","",IF(I19&lt;&gt;0,I19+'Basic Price Adjustment'!$E41,""))</f>
        <v>68.650000000000006</v>
      </c>
      <c r="K19" s="114">
        <v>81.650000000000006</v>
      </c>
      <c r="L19" s="18">
        <f>IF(K19="No Bid","",IF(K19&lt;&gt;0,K19+'Basic Price Adjustment'!$E41,""))</f>
        <v>79.650000000000006</v>
      </c>
      <c r="M19" s="114">
        <v>85.26</v>
      </c>
      <c r="N19" s="18">
        <f>IF(M19="No Bid","",IF(M19&lt;&gt;0,M19+'Basic Price Adjustment'!$E41,""))</f>
        <v>83.26</v>
      </c>
      <c r="O19" s="114">
        <v>85.26</v>
      </c>
      <c r="P19" s="18">
        <f>IF(O19="No Bid","",IF(O19&lt;&gt;0,O19+'Basic Price Adjustment'!$E41,""))</f>
        <v>83.26</v>
      </c>
      <c r="Q19" s="114">
        <v>75.5</v>
      </c>
      <c r="R19" s="18">
        <f>IF(Q19="No Bid","",IF(Q19&lt;&gt;0,Q19+'Basic Price Adjustment'!$E41,""))</f>
        <v>73.5</v>
      </c>
      <c r="S19" s="114">
        <v>82.5</v>
      </c>
      <c r="T19" s="18">
        <f>IF(S19="No Bid","",IF(S19&lt;&gt;0,S19+'Basic Price Adjustment'!$E41,""))</f>
        <v>80.5</v>
      </c>
      <c r="U19" s="114">
        <v>72.95</v>
      </c>
      <c r="V19" s="18">
        <f>IF(U19="No Bid","",IF(U19&lt;&gt;0,U19+'Basic Price Adjustment'!$E41,""))</f>
        <v>70.95</v>
      </c>
      <c r="W19" s="114">
        <v>83.5</v>
      </c>
      <c r="X19" s="18">
        <f>IF(W19="No Bid","",IF(W19&lt;&gt;0,W19+'Basic Price Adjustment'!$E41,""))</f>
        <v>81.5</v>
      </c>
      <c r="Y19" s="114">
        <v>97</v>
      </c>
      <c r="Z19" s="18">
        <f>IF(Y19="No Bid","",IF(Y19&lt;&gt;0,Y19+'Basic Price Adjustment'!$E41,""))</f>
        <v>95</v>
      </c>
      <c r="AA19" s="114">
        <v>110</v>
      </c>
      <c r="AB19" s="18">
        <f>IF(AA19="No Bid","",IF(AA19&lt;&gt;0,AA19+'Basic Price Adjustment'!$E41,""))</f>
        <v>108</v>
      </c>
    </row>
    <row r="20" spans="1:28" s="3" customFormat="1" ht="20.100000000000001" customHeight="1" x14ac:dyDescent="0.2">
      <c r="A20" s="31">
        <v>10</v>
      </c>
      <c r="B20" s="31" t="s">
        <v>14</v>
      </c>
      <c r="C20" s="114">
        <v>79.5</v>
      </c>
      <c r="D20" s="18">
        <f>IF(C20="No Bid","",IF(C20&lt;&gt;0,C20+'Basic Price Adjustment'!$E42,""))</f>
        <v>77.5</v>
      </c>
      <c r="E20" s="114">
        <v>67</v>
      </c>
      <c r="F20" s="18">
        <f>IF(E20="No Bid","",IF(E20&lt;&gt;0,E20+'Basic Price Adjustment'!$E42,""))</f>
        <v>65</v>
      </c>
      <c r="G20" s="114">
        <v>76</v>
      </c>
      <c r="H20" s="18">
        <f>IF(G20="No Bid","",IF(G20&lt;&gt;0,G20+'Basic Price Adjustment'!$E42,""))</f>
        <v>74</v>
      </c>
      <c r="I20" s="114">
        <v>67</v>
      </c>
      <c r="J20" s="18">
        <f>IF(I20="No Bid","",IF(I20&lt;&gt;0,I20+'Basic Price Adjustment'!$E42,""))</f>
        <v>65</v>
      </c>
      <c r="K20" s="114">
        <v>78.900000000000006</v>
      </c>
      <c r="L20" s="18">
        <f>IF(K20="No Bid","",IF(K20&lt;&gt;0,K20+'Basic Price Adjustment'!$E42,""))</f>
        <v>76.900000000000006</v>
      </c>
      <c r="M20" s="114">
        <v>80.23</v>
      </c>
      <c r="N20" s="18">
        <f>IF(M20="No Bid","",IF(M20&lt;&gt;0,M20+'Basic Price Adjustment'!$E42,""))</f>
        <v>78.23</v>
      </c>
      <c r="O20" s="114">
        <v>80.23</v>
      </c>
      <c r="P20" s="18">
        <f>IF(O20="No Bid","",IF(O20&lt;&gt;0,O20+'Basic Price Adjustment'!$E42,""))</f>
        <v>78.23</v>
      </c>
      <c r="Q20" s="114">
        <v>73.5</v>
      </c>
      <c r="R20" s="18">
        <f>IF(Q20="No Bid","",IF(Q20&lt;&gt;0,Q20+'Basic Price Adjustment'!$E42,""))</f>
        <v>71.5</v>
      </c>
      <c r="S20" s="114">
        <v>80.5</v>
      </c>
      <c r="T20" s="18">
        <f>IF(S20="No Bid","",IF(S20&lt;&gt;0,S20+'Basic Price Adjustment'!$E42,""))</f>
        <v>78.5</v>
      </c>
      <c r="U20" s="114">
        <v>79.5</v>
      </c>
      <c r="V20" s="18">
        <f>IF(U20="No Bid","",IF(U20&lt;&gt;0,U20+'Basic Price Adjustment'!$E42,""))</f>
        <v>77.5</v>
      </c>
      <c r="W20" s="114">
        <v>81</v>
      </c>
      <c r="X20" s="18">
        <f>IF(W20="No Bid","",IF(W20&lt;&gt;0,W20+'Basic Price Adjustment'!$E42,""))</f>
        <v>79</v>
      </c>
      <c r="Y20" s="114">
        <v>82</v>
      </c>
      <c r="Z20" s="18">
        <f>IF(Y20="No Bid","",IF(Y20&lt;&gt;0,Y20+'Basic Price Adjustment'!$E42,""))</f>
        <v>80</v>
      </c>
      <c r="AA20" s="114">
        <v>100</v>
      </c>
      <c r="AB20" s="18">
        <f>IF(AA20="No Bid","",IF(AA20&lt;&gt;0,AA20+'Basic Price Adjustment'!$E42,""))</f>
        <v>98</v>
      </c>
    </row>
    <row r="21" spans="1:28" s="3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83.03</v>
      </c>
      <c r="E21" s="114">
        <v>67.8</v>
      </c>
      <c r="F21" s="18">
        <f>IF(E21="No Bid","",IF(E21&lt;&gt;0,E21+'Basic Price Adjustment'!$E43,""))</f>
        <v>65.83</v>
      </c>
      <c r="G21" s="114">
        <v>78</v>
      </c>
      <c r="H21" s="18">
        <f>IF(G21="No Bid","",IF(G21&lt;&gt;0,G21+'Basic Price Adjustment'!$E43,""))</f>
        <v>76.03</v>
      </c>
      <c r="I21" s="114">
        <v>67.8</v>
      </c>
      <c r="J21" s="18">
        <f>IF(I21="No Bid","",IF(I21&lt;&gt;0,I21+'Basic Price Adjustment'!$E43,""))</f>
        <v>65.83</v>
      </c>
      <c r="K21" s="114">
        <v>81.66</v>
      </c>
      <c r="L21" s="18">
        <f>IF(K21="No Bid","",IF(K21&lt;&gt;0,K21+'Basic Price Adjustment'!$E43,""))</f>
        <v>79.69</v>
      </c>
      <c r="M21" s="114">
        <v>85.42</v>
      </c>
      <c r="N21" s="18">
        <f>IF(M21="No Bid","",IF(M21&lt;&gt;0,M21+'Basic Price Adjustment'!$E43,""))</f>
        <v>83.45</v>
      </c>
      <c r="O21" s="114">
        <v>85.42</v>
      </c>
      <c r="P21" s="18">
        <f>IF(O21="No Bid","",IF(O21&lt;&gt;0,O21+'Basic Price Adjustment'!$E43,""))</f>
        <v>83.45</v>
      </c>
      <c r="Q21" s="114">
        <v>93</v>
      </c>
      <c r="R21" s="18">
        <f>IF(Q21="No Bid","",IF(Q21&lt;&gt;0,Q21+'Basic Price Adjustment'!$E43,""))</f>
        <v>91.03</v>
      </c>
      <c r="S21" s="114">
        <v>100</v>
      </c>
      <c r="T21" s="18">
        <f>IF(S21="No Bid","",IF(S21&lt;&gt;0,S21+'Basic Price Adjustment'!$E43,""))</f>
        <v>98.03</v>
      </c>
      <c r="U21" s="114">
        <v>81.25</v>
      </c>
      <c r="V21" s="18">
        <f>IF(U21="No Bid","",IF(U21&lt;&gt;0,U21+'Basic Price Adjustment'!$E43,""))</f>
        <v>79.28</v>
      </c>
      <c r="W21" s="114">
        <v>83.5</v>
      </c>
      <c r="X21" s="18">
        <f>IF(W21="No Bid","",IF(W21&lt;&gt;0,W21+'Basic Price Adjustment'!$E43,""))</f>
        <v>81.53</v>
      </c>
      <c r="Y21" s="114">
        <v>97</v>
      </c>
      <c r="Z21" s="18">
        <f>IF(Y21="No Bid","",IF(Y21&lt;&gt;0,Y21+'Basic Price Adjustment'!$E43,""))</f>
        <v>95.03</v>
      </c>
      <c r="AA21" s="114">
        <v>110</v>
      </c>
      <c r="AB21" s="18">
        <f>IF(AA21="No Bid","",IF(AA21&lt;&gt;0,AA21+'Basic Price Adjustment'!$E43,""))</f>
        <v>108.03</v>
      </c>
    </row>
    <row r="22" spans="1:28" s="3" customFormat="1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100</v>
      </c>
      <c r="F22" s="18">
        <f>IF(E22="No Bid","",IF(E22&lt;&gt;0,E22+'Basic Price Adjustment'!$E44,""))</f>
        <v>97.52</v>
      </c>
      <c r="G22" s="114">
        <v>104</v>
      </c>
      <c r="H22" s="18">
        <f>IF(G22="No Bid","",IF(G22&lt;&gt;0,G22+'Basic Price Adjustment'!$E44,""))</f>
        <v>101.52</v>
      </c>
      <c r="I22" s="114">
        <v>100</v>
      </c>
      <c r="J22" s="18">
        <f>IF(I22="No Bid","",IF(I22&lt;&gt;0,I22+'Basic Price Adjustment'!$E44,""))</f>
        <v>97.52</v>
      </c>
      <c r="K22" s="114">
        <v>90</v>
      </c>
      <c r="L22" s="18">
        <f>IF(K22="No Bid","",IF(K22&lt;&gt;0,K22+'Basic Price Adjustment'!$E44,""))</f>
        <v>87.52</v>
      </c>
      <c r="M22" s="114">
        <v>100.73</v>
      </c>
      <c r="N22" s="18">
        <f>IF(M22="No Bid","",IF(M22&lt;&gt;0,M22+'Basic Price Adjustment'!$E44,""))</f>
        <v>98.25</v>
      </c>
      <c r="O22" s="114">
        <v>108.01</v>
      </c>
      <c r="P22" s="18">
        <f>IF(O22="No Bid","",IF(O22&lt;&gt;0,O22+'Basic Price Adjustment'!$E44,""))</f>
        <v>105.53</v>
      </c>
      <c r="Q22" s="114">
        <v>95</v>
      </c>
      <c r="R22" s="18">
        <f>IF(Q22="No Bid","",IF(Q22&lt;&gt;0,Q22+'Basic Price Adjustment'!$E44,""))</f>
        <v>92.52</v>
      </c>
      <c r="S22" s="114">
        <v>112</v>
      </c>
      <c r="T22" s="18">
        <f>IF(S22="No Bid","",IF(S22&lt;&gt;0,S22+'Basic Price Adjustment'!$E44,""))</f>
        <v>109.52</v>
      </c>
      <c r="U22" s="114">
        <v>103.75</v>
      </c>
      <c r="V22" s="18">
        <f>IF(U22="No Bid","",IF(U22&lt;&gt;0,U22+'Basic Price Adjustment'!$E44,""))</f>
        <v>101.27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s="3" customFormat="1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103</v>
      </c>
      <c r="F23" s="18">
        <f>IF(E23="No Bid","",IF(E23&lt;&gt;0,E23+'Basic Price Adjustment'!$E45,""))</f>
        <v>100.65</v>
      </c>
      <c r="G23" s="114">
        <v>107</v>
      </c>
      <c r="H23" s="18">
        <f>IF(G23="No Bid","",IF(G23&lt;&gt;0,G23+'Basic Price Adjustment'!$E45,""))</f>
        <v>104.65</v>
      </c>
      <c r="I23" s="114">
        <v>103</v>
      </c>
      <c r="J23" s="18">
        <f>IF(I23="No Bid","",IF(I23&lt;&gt;0,I23+'Basic Price Adjustment'!$E45,""))</f>
        <v>100.65</v>
      </c>
      <c r="K23" s="114">
        <v>91.74</v>
      </c>
      <c r="L23" s="18">
        <f>IF(K23="No Bid","",IF(K23&lt;&gt;0,K23+'Basic Price Adjustment'!$E45,""))</f>
        <v>89.39</v>
      </c>
      <c r="M23" s="114">
        <v>103.38</v>
      </c>
      <c r="N23" s="18">
        <f>IF(M23="No Bid","",IF(M23&lt;&gt;0,M23+'Basic Price Adjustment'!$E45,""))</f>
        <v>101.03</v>
      </c>
      <c r="O23" s="114">
        <v>110.8</v>
      </c>
      <c r="P23" s="18">
        <f>IF(O23="No Bid","",IF(O23&lt;&gt;0,O23+'Basic Price Adjustment'!$E45,""))</f>
        <v>108.45</v>
      </c>
      <c r="Q23" s="114">
        <v>116</v>
      </c>
      <c r="R23" s="18">
        <f>IF(Q23="No Bid","",IF(Q23&lt;&gt;0,Q23+'Basic Price Adjustment'!$E45,""))</f>
        <v>113.65</v>
      </c>
      <c r="S23" s="114">
        <v>124</v>
      </c>
      <c r="T23" s="18">
        <f>IF(S23="No Bid","",IF(S23&lt;&gt;0,S23+'Basic Price Adjustment'!$E45,""))</f>
        <v>121.65</v>
      </c>
      <c r="U23" s="114">
        <v>108</v>
      </c>
      <c r="V23" s="18">
        <f>IF(U23="No Bid","",IF(U23&lt;&gt;0,U23+'Basic Price Adjustment'!$E45,""))</f>
        <v>105.65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s="3" customFormat="1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77.8</v>
      </c>
      <c r="F24" s="18">
        <f>IF(E24="No Bid","",IF(E24&lt;&gt;0,E24+'Basic Price Adjustment'!$E46,""))</f>
        <v>75.41</v>
      </c>
      <c r="G24" s="114">
        <v>93</v>
      </c>
      <c r="H24" s="18">
        <f>IF(G24="No Bid","",IF(G24&lt;&gt;0,G24+'Basic Price Adjustment'!$E46,""))</f>
        <v>90.61</v>
      </c>
      <c r="I24" s="114">
        <v>77.8</v>
      </c>
      <c r="J24" s="18">
        <f>IF(I24="No Bid","",IF(I24&lt;&gt;0,I24+'Basic Price Adjustment'!$E46,""))</f>
        <v>75.41</v>
      </c>
      <c r="K24" s="114">
        <v>91.76</v>
      </c>
      <c r="L24" s="18">
        <f>IF(K24="No Bid","",IF(K24&lt;&gt;0,K24+'Basic Price Adjustment'!$E46,""))</f>
        <v>89.37</v>
      </c>
      <c r="M24" s="114">
        <v>97.14</v>
      </c>
      <c r="N24" s="18">
        <f>IF(M24="No Bid","",IF(M24&lt;&gt;0,M24+'Basic Price Adjustment'!$E46,""))</f>
        <v>94.75</v>
      </c>
      <c r="O24" s="114">
        <v>106.19</v>
      </c>
      <c r="P24" s="18">
        <f>IF(O24="No Bid","",IF(O24&lt;&gt;0,O24+'Basic Price Adjustment'!$E46,""))</f>
        <v>103.8</v>
      </c>
      <c r="Q24" s="114">
        <v>94</v>
      </c>
      <c r="R24" s="18">
        <f>IF(Q24="No Bid","",IF(Q24&lt;&gt;0,Q24+'Basic Price Adjustment'!$E46,""))</f>
        <v>91.61</v>
      </c>
      <c r="S24" s="114">
        <v>110</v>
      </c>
      <c r="T24" s="18">
        <f>IF(S24="No Bid","",IF(S24&lt;&gt;0,S24+'Basic Price Adjustment'!$E46,""))</f>
        <v>107.61</v>
      </c>
      <c r="U24" s="114">
        <v>84</v>
      </c>
      <c r="V24" s="18">
        <f>IF(U24="No Bid","",IF(U24&lt;&gt;0,U24+'Basic Price Adjustment'!$E46,""))</f>
        <v>81.61</v>
      </c>
      <c r="W24" s="114">
        <v>101.5</v>
      </c>
      <c r="X24" s="18">
        <f>IF(W24="No Bid","",IF(W24&lt;&gt;0,W24+'Basic Price Adjustment'!$E46,""))</f>
        <v>99.11</v>
      </c>
      <c r="Y24" s="114">
        <v>104</v>
      </c>
      <c r="Z24" s="18">
        <f>IF(Y24="No Bid","",IF(Y24&lt;&gt;0,Y24+'Basic Price Adjustment'!$E46,""))</f>
        <v>101.61</v>
      </c>
      <c r="AA24" s="114"/>
      <c r="AB24" s="18" t="str">
        <f>IF(AA24="No Bid","",IF(AA24&lt;&gt;0,AA24+'Basic Price Adjustment'!$E46,""))</f>
        <v/>
      </c>
    </row>
    <row r="25" spans="1:28" s="3" customFormat="1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80</v>
      </c>
      <c r="F25" s="18">
        <f>IF(E25="No Bid","",IF(E25&lt;&gt;0,E25+'Basic Price Adjustment'!$E47,""))</f>
        <v>77.55</v>
      </c>
      <c r="G25" s="114">
        <v>97</v>
      </c>
      <c r="H25" s="18">
        <f>IF(G25="No Bid","",IF(G25&lt;&gt;0,G25+'Basic Price Adjustment'!$E47,""))</f>
        <v>94.55</v>
      </c>
      <c r="I25" s="114">
        <v>80</v>
      </c>
      <c r="J25" s="18">
        <f>IF(I25="No Bid","",IF(I25&lt;&gt;0,I25+'Basic Price Adjustment'!$E47,""))</f>
        <v>77.55</v>
      </c>
      <c r="K25" s="114">
        <v>95.61</v>
      </c>
      <c r="L25" s="18">
        <f>IF(K25="No Bid","",IF(K25&lt;&gt;0,K25+'Basic Price Adjustment'!$E47,""))</f>
        <v>93.16</v>
      </c>
      <c r="M25" s="114">
        <v>100.45</v>
      </c>
      <c r="N25" s="18">
        <f>IF(M25="No Bid","",IF(M25&lt;&gt;0,M25+'Basic Price Adjustment'!$E47,""))</f>
        <v>98</v>
      </c>
      <c r="O25" s="114">
        <v>107.24</v>
      </c>
      <c r="P25" s="18">
        <f>IF(O25="No Bid","",IF(O25&lt;&gt;0,O25+'Basic Price Adjustment'!$E47,""))</f>
        <v>104.78999999999999</v>
      </c>
      <c r="Q25" s="114">
        <v>120</v>
      </c>
      <c r="R25" s="18">
        <f>IF(Q25="No Bid","",IF(Q25&lt;&gt;0,Q25+'Basic Price Adjustment'!$E47,""))</f>
        <v>117.55</v>
      </c>
      <c r="S25" s="114">
        <v>121</v>
      </c>
      <c r="T25" s="18">
        <f>IF(S25="No Bid","",IF(S25&lt;&gt;0,S25+'Basic Price Adjustment'!$E47,""))</f>
        <v>118.55</v>
      </c>
      <c r="U25" s="114">
        <v>86.05</v>
      </c>
      <c r="V25" s="18">
        <f>IF(U25="No Bid","",IF(U25&lt;&gt;0,U25+'Basic Price Adjustment'!$E47,""))</f>
        <v>83.6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/>
      <c r="D26" s="18" t="str">
        <f>IF(C26="No Bid","",IF(C26&lt;&gt;0,C26+'Basic Price Adjustment'!$E48,""))</f>
        <v/>
      </c>
      <c r="E26" s="114">
        <v>67.25</v>
      </c>
      <c r="F26" s="18">
        <f>IF(E26="No Bid","",IF(E26&lt;&gt;0,E26+'Basic Price Adjustment'!$E48,""))</f>
        <v>65.41</v>
      </c>
      <c r="G26" s="114">
        <v>81.400000000000006</v>
      </c>
      <c r="H26" s="18">
        <f>IF(G26="No Bid","",IF(G26&lt;&gt;0,G26+'Basic Price Adjustment'!$E48,""))</f>
        <v>79.56</v>
      </c>
      <c r="I26" s="114">
        <v>67.25</v>
      </c>
      <c r="J26" s="18">
        <f>IF(I26="No Bid","",IF(I26&lt;&gt;0,I26+'Basic Price Adjustment'!$E48,""))</f>
        <v>65.41</v>
      </c>
      <c r="K26" s="114">
        <v>81.22</v>
      </c>
      <c r="L26" s="18">
        <f>IF(K26="No Bid","",IF(K26&lt;&gt;0,K26+'Basic Price Adjustment'!$E48,""))</f>
        <v>79.38</v>
      </c>
      <c r="M26" s="114">
        <v>86.13</v>
      </c>
      <c r="N26" s="18">
        <f>IF(M26="No Bid","",IF(M26&lt;&gt;0,M26+'Basic Price Adjustment'!$E48,""))</f>
        <v>84.289999999999992</v>
      </c>
      <c r="O26" s="114">
        <v>89.64</v>
      </c>
      <c r="P26" s="18">
        <f>IF(O26="No Bid","",IF(O26&lt;&gt;0,O26+'Basic Price Adjustment'!$E48,""))</f>
        <v>87.8</v>
      </c>
      <c r="Q26" s="114">
        <v>73</v>
      </c>
      <c r="R26" s="18">
        <f>IF(Q26="No Bid","",IF(Q26&lt;&gt;0,Q26+'Basic Price Adjustment'!$E48,""))</f>
        <v>71.16</v>
      </c>
      <c r="S26" s="114">
        <v>80</v>
      </c>
      <c r="T26" s="18">
        <f>IF(S26="No Bid","",IF(S26&lt;&gt;0,S26+'Basic Price Adjustment'!$E48,""))</f>
        <v>78.16</v>
      </c>
      <c r="U26" s="114">
        <v>79.150000000000006</v>
      </c>
      <c r="V26" s="18">
        <f>IF(U26="No Bid","",IF(U26&lt;&gt;0,U26+'Basic Price Adjustment'!$E48,""))</f>
        <v>77.31</v>
      </c>
      <c r="W26" s="114">
        <v>79</v>
      </c>
      <c r="X26" s="18">
        <f>IF(W26="No Bid","",IF(W26&lt;&gt;0,W26+'Basic Price Adjustment'!$E48,""))</f>
        <v>77.16</v>
      </c>
      <c r="Y26" s="114">
        <v>99</v>
      </c>
      <c r="Z26" s="18">
        <f>IF(Y26="No Bid","",IF(Y26&lt;&gt;0,Y26+'Basic Price Adjustment'!$E48,""))</f>
        <v>97.16</v>
      </c>
      <c r="AA26" s="114">
        <v>108</v>
      </c>
      <c r="AB26" s="18">
        <f>IF(AA26="No Bid","",IF(AA26&lt;&gt;0,AA26+'Basic Price Adjustment'!$E48,""))</f>
        <v>106.16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/>
      <c r="D27" s="18" t="str">
        <f>IF(C27="No Bid","",IF(C27&lt;&gt;0,C27+'Basic Price Adjustment'!$E49,""))</f>
        <v/>
      </c>
      <c r="E27" s="114">
        <v>69.2</v>
      </c>
      <c r="F27" s="18">
        <f>IF(E27="No Bid","",IF(E27&lt;&gt;0,E27+'Basic Price Adjustment'!$E49,""))</f>
        <v>67.36</v>
      </c>
      <c r="G27" s="114">
        <v>81.400000000000006</v>
      </c>
      <c r="H27" s="18">
        <f>IF(G27="No Bid","",IF(G27&lt;&gt;0,G27+'Basic Price Adjustment'!$E49,""))</f>
        <v>79.56</v>
      </c>
      <c r="I27" s="114">
        <v>69.2</v>
      </c>
      <c r="J27" s="18">
        <f>IF(I27="No Bid","",IF(I27&lt;&gt;0,I27+'Basic Price Adjustment'!$E49,""))</f>
        <v>67.36</v>
      </c>
      <c r="K27" s="114">
        <v>84.75</v>
      </c>
      <c r="L27" s="18">
        <f>IF(K27="No Bid","",IF(K27&lt;&gt;0,K27+'Basic Price Adjustment'!$E49,""))</f>
        <v>82.91</v>
      </c>
      <c r="M27" s="114">
        <v>88.91</v>
      </c>
      <c r="N27" s="18">
        <f>IF(M27="No Bid","",IF(M27&lt;&gt;0,M27+'Basic Price Adjustment'!$E49,""))</f>
        <v>87.07</v>
      </c>
      <c r="O27" s="114">
        <v>92.33</v>
      </c>
      <c r="P27" s="18">
        <f>IF(O27="No Bid","",IF(O27&lt;&gt;0,O27+'Basic Price Adjustment'!$E49,""))</f>
        <v>90.49</v>
      </c>
      <c r="Q27" s="114">
        <v>97</v>
      </c>
      <c r="R27" s="18">
        <f>IF(Q27="No Bid","",IF(Q27&lt;&gt;0,Q27+'Basic Price Adjustment'!$E49,""))</f>
        <v>95.16</v>
      </c>
      <c r="S27" s="114">
        <v>101</v>
      </c>
      <c r="T27" s="18">
        <f>IF(S27="No Bid","",IF(S27&lt;&gt;0,S27+'Basic Price Adjustment'!$E49,""))</f>
        <v>99.16</v>
      </c>
      <c r="U27" s="114">
        <v>82.05</v>
      </c>
      <c r="V27" s="18">
        <f>IF(U27="No Bid","",IF(U27&lt;&gt;0,U27+'Basic Price Adjustment'!$E49,""))</f>
        <v>80.209999999999994</v>
      </c>
      <c r="W27" s="114">
        <v>79</v>
      </c>
      <c r="X27" s="18">
        <f>IF(W27="No Bid","",IF(W27&lt;&gt;0,W27+'Basic Price Adjustment'!$E49,""))</f>
        <v>77.16</v>
      </c>
      <c r="Y27" s="114">
        <v>99</v>
      </c>
      <c r="Z27" s="18">
        <f>IF(Y27="No Bid","",IF(Y27&lt;&gt;0,Y27+'Basic Price Adjustment'!$E49,""))</f>
        <v>97.16</v>
      </c>
      <c r="AA27" s="114">
        <v>108</v>
      </c>
      <c r="AB27" s="18">
        <f>IF(AA27="No Bid","",IF(AA27&lt;&gt;0,AA27+'Basic Price Adjustment'!$E49,""))</f>
        <v>106.16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79.5</v>
      </c>
      <c r="D28" s="18">
        <f>IF(C28="No Bid","",IF(C28&lt;&gt;0,C28+'Basic Price Adjustment'!$E50,""))</f>
        <v>77.63</v>
      </c>
      <c r="E28" s="114">
        <v>60</v>
      </c>
      <c r="F28" s="18">
        <f>IF(E28="No Bid","",IF(E28&lt;&gt;0,E28+'Basic Price Adjustment'!$E50,""))</f>
        <v>58.13</v>
      </c>
      <c r="G28" s="114">
        <v>70</v>
      </c>
      <c r="H28" s="18">
        <f>IF(G28="No Bid","",IF(G28&lt;&gt;0,G28+'Basic Price Adjustment'!$E50,""))</f>
        <v>68.13</v>
      </c>
      <c r="I28" s="114">
        <v>60</v>
      </c>
      <c r="J28" s="18">
        <f>IF(I28="No Bid","",IF(I28&lt;&gt;0,I28+'Basic Price Adjustment'!$E50,""))</f>
        <v>58.13</v>
      </c>
      <c r="K28" s="114">
        <v>80.75</v>
      </c>
      <c r="L28" s="18">
        <f>IF(K28="No Bid","",IF(K28&lt;&gt;0,K28+'Basic Price Adjustment'!$E50,""))</f>
        <v>78.88</v>
      </c>
      <c r="M28" s="114">
        <v>79.91</v>
      </c>
      <c r="N28" s="18">
        <f>IF(M28="No Bid","",IF(M28&lt;&gt;0,M28+'Basic Price Adjustment'!$E50,""))</f>
        <v>78.039999999999992</v>
      </c>
      <c r="O28" s="114">
        <v>81.89</v>
      </c>
      <c r="P28" s="18">
        <f>IF(O28="No Bid","",IF(O28&lt;&gt;0,O28+'Basic Price Adjustment'!$E50,""))</f>
        <v>80.02</v>
      </c>
      <c r="Q28" s="114">
        <v>73.5</v>
      </c>
      <c r="R28" s="18">
        <f>IF(Q28="No Bid","",IF(Q28&lt;&gt;0,Q28+'Basic Price Adjustment'!$E50,""))</f>
        <v>71.63</v>
      </c>
      <c r="S28" s="114">
        <v>80.5</v>
      </c>
      <c r="T28" s="18">
        <f>IF(S28="No Bid","",IF(S28&lt;&gt;0,S28+'Basic Price Adjustment'!$E50,""))</f>
        <v>78.63</v>
      </c>
      <c r="U28" s="114">
        <v>62.7</v>
      </c>
      <c r="V28" s="18">
        <f>IF(U28="No Bid","",IF(U28&lt;&gt;0,U28+'Basic Price Adjustment'!$E50,""))</f>
        <v>60.830000000000005</v>
      </c>
      <c r="W28" s="114">
        <v>81</v>
      </c>
      <c r="X28" s="18">
        <f>IF(W28="No Bid","",IF(W28&lt;&gt;0,W28+'Basic Price Adjustment'!$E50,""))</f>
        <v>79.13</v>
      </c>
      <c r="Y28" s="114">
        <v>82</v>
      </c>
      <c r="Z28" s="18">
        <f>IF(Y28="No Bid","",IF(Y28&lt;&gt;0,Y28+'Basic Price Adjustment'!$E50,""))</f>
        <v>80.13</v>
      </c>
      <c r="AA28" s="114">
        <v>100</v>
      </c>
      <c r="AB28" s="18">
        <f>IF(AA28="No Bid","",IF(AA28&lt;&gt;0,AA28+'Basic Price Adjustment'!$E50,""))</f>
        <v>98.13</v>
      </c>
    </row>
  </sheetData>
  <mergeCells count="83">
    <mergeCell ref="C2:D2"/>
    <mergeCell ref="E2:J2"/>
    <mergeCell ref="U2:V2"/>
    <mergeCell ref="W2:AB2"/>
    <mergeCell ref="Q2:T2"/>
    <mergeCell ref="K2:P2"/>
    <mergeCell ref="AA8:AB8"/>
    <mergeCell ref="AA9:AB9"/>
    <mergeCell ref="W3:AB3"/>
    <mergeCell ref="W4:AB4"/>
    <mergeCell ref="W6:X6"/>
    <mergeCell ref="W7:X7"/>
    <mergeCell ref="Y6:Z6"/>
    <mergeCell ref="Y7:Z7"/>
    <mergeCell ref="AA5:AB5"/>
    <mergeCell ref="AA6:AB6"/>
    <mergeCell ref="AA7:AB7"/>
    <mergeCell ref="Y5:Z5"/>
    <mergeCell ref="M6:N6"/>
    <mergeCell ref="M7:N7"/>
    <mergeCell ref="K6:L6"/>
    <mergeCell ref="K7:L7"/>
    <mergeCell ref="S6:T6"/>
    <mergeCell ref="S7:T7"/>
    <mergeCell ref="Q6:R6"/>
    <mergeCell ref="Q7:R7"/>
    <mergeCell ref="I9:J9"/>
    <mergeCell ref="A8:A9"/>
    <mergeCell ref="A3:A5"/>
    <mergeCell ref="Y8:Z8"/>
    <mergeCell ref="Q8:R8"/>
    <mergeCell ref="C5:D5"/>
    <mergeCell ref="Y9:Z9"/>
    <mergeCell ref="W9:X9"/>
    <mergeCell ref="Q9:R9"/>
    <mergeCell ref="M5:N5"/>
    <mergeCell ref="S5:T5"/>
    <mergeCell ref="S8:T8"/>
    <mergeCell ref="S9:T9"/>
    <mergeCell ref="G5:H5"/>
    <mergeCell ref="C9:D9"/>
    <mergeCell ref="E5:F5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U5:V5"/>
    <mergeCell ref="U8:V8"/>
    <mergeCell ref="O5:P5"/>
    <mergeCell ref="W8:X8"/>
    <mergeCell ref="U3:V3"/>
    <mergeCell ref="W5:X5"/>
    <mergeCell ref="O7:P7"/>
    <mergeCell ref="U6:V6"/>
    <mergeCell ref="U7:V7"/>
    <mergeCell ref="U9:V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Q5:R5"/>
    <mergeCell ref="U4:V4"/>
    <mergeCell ref="E9:F9"/>
    <mergeCell ref="G9:H9"/>
    <mergeCell ref="G8:H8"/>
    <mergeCell ref="E8:F8"/>
  </mergeCells>
  <conditionalFormatting sqref="B6:B7">
    <cfRule type="duplicateValues" dxfId="739" priority="310"/>
  </conditionalFormatting>
  <conditionalFormatting sqref="C2">
    <cfRule type="duplicateValues" dxfId="738" priority="2"/>
  </conditionalFormatting>
  <conditionalFormatting sqref="C6:C7">
    <cfRule type="duplicateValues" dxfId="737" priority="268"/>
  </conditionalFormatting>
  <conditionalFormatting sqref="C11">
    <cfRule type="duplicateValues" dxfId="736" priority="287"/>
  </conditionalFormatting>
  <conditionalFormatting sqref="C11:C28">
    <cfRule type="duplicateValues" dxfId="735" priority="269"/>
  </conditionalFormatting>
  <conditionalFormatting sqref="C12">
    <cfRule type="duplicateValues" dxfId="734" priority="286"/>
  </conditionalFormatting>
  <conditionalFormatting sqref="C13">
    <cfRule type="duplicateValues" dxfId="733" priority="285"/>
  </conditionalFormatting>
  <conditionalFormatting sqref="C14">
    <cfRule type="duplicateValues" dxfId="732" priority="284"/>
  </conditionalFormatting>
  <conditionalFormatting sqref="C15">
    <cfRule type="duplicateValues" dxfId="731" priority="283"/>
  </conditionalFormatting>
  <conditionalFormatting sqref="C16">
    <cfRule type="duplicateValues" dxfId="730" priority="282"/>
  </conditionalFormatting>
  <conditionalFormatting sqref="C17">
    <cfRule type="duplicateValues" dxfId="729" priority="281"/>
  </conditionalFormatting>
  <conditionalFormatting sqref="C18">
    <cfRule type="duplicateValues" dxfId="728" priority="280"/>
  </conditionalFormatting>
  <conditionalFormatting sqref="C19">
    <cfRule type="duplicateValues" dxfId="727" priority="279"/>
  </conditionalFormatting>
  <conditionalFormatting sqref="C20">
    <cfRule type="duplicateValues" dxfId="726" priority="278"/>
  </conditionalFormatting>
  <conditionalFormatting sqref="C21">
    <cfRule type="duplicateValues" dxfId="725" priority="277"/>
  </conditionalFormatting>
  <conditionalFormatting sqref="C22">
    <cfRule type="duplicateValues" dxfId="724" priority="276"/>
  </conditionalFormatting>
  <conditionalFormatting sqref="C23">
    <cfRule type="duplicateValues" dxfId="723" priority="275"/>
  </conditionalFormatting>
  <conditionalFormatting sqref="C24">
    <cfRule type="duplicateValues" dxfId="722" priority="274"/>
  </conditionalFormatting>
  <conditionalFormatting sqref="C25">
    <cfRule type="duplicateValues" dxfId="721" priority="273"/>
  </conditionalFormatting>
  <conditionalFormatting sqref="C26">
    <cfRule type="duplicateValues" dxfId="720" priority="272"/>
  </conditionalFormatting>
  <conditionalFormatting sqref="C27">
    <cfRule type="duplicateValues" dxfId="719" priority="271"/>
  </conditionalFormatting>
  <conditionalFormatting sqref="C28">
    <cfRule type="duplicateValues" dxfId="718" priority="270"/>
  </conditionalFormatting>
  <conditionalFormatting sqref="E2">
    <cfRule type="duplicateValues" dxfId="717" priority="7"/>
  </conditionalFormatting>
  <conditionalFormatting sqref="E6:E7">
    <cfRule type="duplicateValues" dxfId="716" priority="247"/>
  </conditionalFormatting>
  <conditionalFormatting sqref="E11">
    <cfRule type="duplicateValues" dxfId="715" priority="246"/>
  </conditionalFormatting>
  <conditionalFormatting sqref="E11:E28">
    <cfRule type="duplicateValues" dxfId="714" priority="228"/>
  </conditionalFormatting>
  <conditionalFormatting sqref="E12">
    <cfRule type="duplicateValues" dxfId="713" priority="245"/>
  </conditionalFormatting>
  <conditionalFormatting sqref="E13">
    <cfRule type="duplicateValues" dxfId="712" priority="244"/>
  </conditionalFormatting>
  <conditionalFormatting sqref="E14">
    <cfRule type="duplicateValues" dxfId="711" priority="243"/>
  </conditionalFormatting>
  <conditionalFormatting sqref="E15">
    <cfRule type="duplicateValues" dxfId="710" priority="242"/>
  </conditionalFormatting>
  <conditionalFormatting sqref="E16">
    <cfRule type="duplicateValues" dxfId="709" priority="241"/>
  </conditionalFormatting>
  <conditionalFormatting sqref="E17">
    <cfRule type="duplicateValues" dxfId="708" priority="240"/>
  </conditionalFormatting>
  <conditionalFormatting sqref="E18">
    <cfRule type="duplicateValues" dxfId="707" priority="239"/>
  </conditionalFormatting>
  <conditionalFormatting sqref="E19">
    <cfRule type="duplicateValues" dxfId="706" priority="238"/>
  </conditionalFormatting>
  <conditionalFormatting sqref="E20">
    <cfRule type="duplicateValues" dxfId="705" priority="237"/>
  </conditionalFormatting>
  <conditionalFormatting sqref="E21">
    <cfRule type="duplicateValues" dxfId="704" priority="236"/>
  </conditionalFormatting>
  <conditionalFormatting sqref="E22">
    <cfRule type="duplicateValues" dxfId="703" priority="235"/>
  </conditionalFormatting>
  <conditionalFormatting sqref="E23">
    <cfRule type="duplicateValues" dxfId="702" priority="234"/>
  </conditionalFormatting>
  <conditionalFormatting sqref="E24">
    <cfRule type="duplicateValues" dxfId="701" priority="233"/>
  </conditionalFormatting>
  <conditionalFormatting sqref="E25">
    <cfRule type="duplicateValues" dxfId="700" priority="232"/>
  </conditionalFormatting>
  <conditionalFormatting sqref="E26">
    <cfRule type="duplicateValues" dxfId="699" priority="231"/>
  </conditionalFormatting>
  <conditionalFormatting sqref="E27">
    <cfRule type="duplicateValues" dxfId="698" priority="230"/>
  </conditionalFormatting>
  <conditionalFormatting sqref="E28">
    <cfRule type="duplicateValues" dxfId="697" priority="229"/>
  </conditionalFormatting>
  <conditionalFormatting sqref="G6:G7">
    <cfRule type="duplicateValues" dxfId="696" priority="227"/>
  </conditionalFormatting>
  <conditionalFormatting sqref="G11">
    <cfRule type="duplicateValues" dxfId="695" priority="226"/>
  </conditionalFormatting>
  <conditionalFormatting sqref="G11:G28">
    <cfRule type="duplicateValues" dxfId="694" priority="208"/>
  </conditionalFormatting>
  <conditionalFormatting sqref="G12">
    <cfRule type="duplicateValues" dxfId="693" priority="225"/>
  </conditionalFormatting>
  <conditionalFormatting sqref="G13">
    <cfRule type="duplicateValues" dxfId="692" priority="224"/>
  </conditionalFormatting>
  <conditionalFormatting sqref="G14">
    <cfRule type="duplicateValues" dxfId="691" priority="223"/>
  </conditionalFormatting>
  <conditionalFormatting sqref="G15">
    <cfRule type="duplicateValues" dxfId="690" priority="222"/>
  </conditionalFormatting>
  <conditionalFormatting sqref="G16">
    <cfRule type="duplicateValues" dxfId="689" priority="221"/>
  </conditionalFormatting>
  <conditionalFormatting sqref="G17">
    <cfRule type="duplicateValues" dxfId="688" priority="220"/>
  </conditionalFormatting>
  <conditionalFormatting sqref="G18">
    <cfRule type="duplicateValues" dxfId="687" priority="219"/>
  </conditionalFormatting>
  <conditionalFormatting sqref="G19">
    <cfRule type="duplicateValues" dxfId="686" priority="218"/>
  </conditionalFormatting>
  <conditionalFormatting sqref="G20">
    <cfRule type="duplicateValues" dxfId="685" priority="217"/>
  </conditionalFormatting>
  <conditionalFormatting sqref="G21">
    <cfRule type="duplicateValues" dxfId="684" priority="216"/>
  </conditionalFormatting>
  <conditionalFormatting sqref="G22">
    <cfRule type="duplicateValues" dxfId="683" priority="215"/>
  </conditionalFormatting>
  <conditionalFormatting sqref="G23">
    <cfRule type="duplicateValues" dxfId="682" priority="214"/>
  </conditionalFormatting>
  <conditionalFormatting sqref="G24">
    <cfRule type="duplicateValues" dxfId="681" priority="213"/>
  </conditionalFormatting>
  <conditionalFormatting sqref="G25">
    <cfRule type="duplicateValues" dxfId="680" priority="212"/>
  </conditionalFormatting>
  <conditionalFormatting sqref="G26">
    <cfRule type="duplicateValues" dxfId="679" priority="211"/>
  </conditionalFormatting>
  <conditionalFormatting sqref="G27">
    <cfRule type="duplicateValues" dxfId="678" priority="210"/>
  </conditionalFormatting>
  <conditionalFormatting sqref="G28">
    <cfRule type="duplicateValues" dxfId="677" priority="209"/>
  </conditionalFormatting>
  <conditionalFormatting sqref="I6:I7">
    <cfRule type="duplicateValues" dxfId="676" priority="1"/>
  </conditionalFormatting>
  <conditionalFormatting sqref="I11">
    <cfRule type="duplicateValues" dxfId="675" priority="266"/>
  </conditionalFormatting>
  <conditionalFormatting sqref="I11:I28">
    <cfRule type="duplicateValues" dxfId="674" priority="248"/>
  </conditionalFormatting>
  <conditionalFormatting sqref="I12">
    <cfRule type="duplicateValues" dxfId="673" priority="265"/>
  </conditionalFormatting>
  <conditionalFormatting sqref="I13">
    <cfRule type="duplicateValues" dxfId="672" priority="264"/>
  </conditionalFormatting>
  <conditionalFormatting sqref="I14">
    <cfRule type="duplicateValues" dxfId="671" priority="263"/>
  </conditionalFormatting>
  <conditionalFormatting sqref="I15">
    <cfRule type="duplicateValues" dxfId="670" priority="262"/>
  </conditionalFormatting>
  <conditionalFormatting sqref="I16">
    <cfRule type="duplicateValues" dxfId="669" priority="261"/>
  </conditionalFormatting>
  <conditionalFormatting sqref="I17">
    <cfRule type="duplicateValues" dxfId="668" priority="260"/>
  </conditionalFormatting>
  <conditionalFormatting sqref="I18">
    <cfRule type="duplicateValues" dxfId="667" priority="259"/>
  </conditionalFormatting>
  <conditionalFormatting sqref="I19">
    <cfRule type="duplicateValues" dxfId="666" priority="258"/>
  </conditionalFormatting>
  <conditionalFormatting sqref="I20">
    <cfRule type="duplicateValues" dxfId="665" priority="257"/>
  </conditionalFormatting>
  <conditionalFormatting sqref="I21">
    <cfRule type="duplicateValues" dxfId="664" priority="256"/>
  </conditionalFormatting>
  <conditionalFormatting sqref="I22">
    <cfRule type="duplicateValues" dxfId="663" priority="255"/>
  </conditionalFormatting>
  <conditionalFormatting sqref="I23">
    <cfRule type="duplicateValues" dxfId="662" priority="254"/>
  </conditionalFormatting>
  <conditionalFormatting sqref="I24">
    <cfRule type="duplicateValues" dxfId="661" priority="253"/>
  </conditionalFormatting>
  <conditionalFormatting sqref="I25">
    <cfRule type="duplicateValues" dxfId="660" priority="252"/>
  </conditionalFormatting>
  <conditionalFormatting sqref="I26">
    <cfRule type="duplicateValues" dxfId="659" priority="251"/>
  </conditionalFormatting>
  <conditionalFormatting sqref="I27">
    <cfRule type="duplicateValues" dxfId="658" priority="250"/>
  </conditionalFormatting>
  <conditionalFormatting sqref="I28">
    <cfRule type="duplicateValues" dxfId="657" priority="249"/>
  </conditionalFormatting>
  <conditionalFormatting sqref="K2">
    <cfRule type="duplicateValues" dxfId="656" priority="3"/>
  </conditionalFormatting>
  <conditionalFormatting sqref="K6:K7">
    <cfRule type="duplicateValues" dxfId="655" priority="148"/>
  </conditionalFormatting>
  <conditionalFormatting sqref="K11">
    <cfRule type="duplicateValues" dxfId="654" priority="167"/>
  </conditionalFormatting>
  <conditionalFormatting sqref="K11:K28">
    <cfRule type="duplicateValues" dxfId="653" priority="149"/>
  </conditionalFormatting>
  <conditionalFormatting sqref="K12">
    <cfRule type="duplicateValues" dxfId="652" priority="166"/>
  </conditionalFormatting>
  <conditionalFormatting sqref="K13">
    <cfRule type="duplicateValues" dxfId="651" priority="165"/>
  </conditionalFormatting>
  <conditionalFormatting sqref="K14">
    <cfRule type="duplicateValues" dxfId="650" priority="164"/>
  </conditionalFormatting>
  <conditionalFormatting sqref="K15">
    <cfRule type="duplicateValues" dxfId="649" priority="163"/>
  </conditionalFormatting>
  <conditionalFormatting sqref="K16">
    <cfRule type="duplicateValues" dxfId="648" priority="162"/>
  </conditionalFormatting>
  <conditionalFormatting sqref="K17">
    <cfRule type="duplicateValues" dxfId="647" priority="161"/>
  </conditionalFormatting>
  <conditionalFormatting sqref="K18">
    <cfRule type="duplicateValues" dxfId="646" priority="160"/>
  </conditionalFormatting>
  <conditionalFormatting sqref="K19">
    <cfRule type="duplicateValues" dxfId="645" priority="159"/>
  </conditionalFormatting>
  <conditionalFormatting sqref="K20">
    <cfRule type="duplicateValues" dxfId="644" priority="158"/>
  </conditionalFormatting>
  <conditionalFormatting sqref="K21">
    <cfRule type="duplicateValues" dxfId="643" priority="157"/>
  </conditionalFormatting>
  <conditionalFormatting sqref="K22">
    <cfRule type="duplicateValues" dxfId="642" priority="156"/>
  </conditionalFormatting>
  <conditionalFormatting sqref="K23">
    <cfRule type="duplicateValues" dxfId="641" priority="155"/>
  </conditionalFormatting>
  <conditionalFormatting sqref="K24">
    <cfRule type="duplicateValues" dxfId="640" priority="154"/>
  </conditionalFormatting>
  <conditionalFormatting sqref="K25">
    <cfRule type="duplicateValues" dxfId="639" priority="153"/>
  </conditionalFormatting>
  <conditionalFormatting sqref="K26">
    <cfRule type="duplicateValues" dxfId="638" priority="152"/>
  </conditionalFormatting>
  <conditionalFormatting sqref="K27">
    <cfRule type="duplicateValues" dxfId="637" priority="151"/>
  </conditionalFormatting>
  <conditionalFormatting sqref="K28">
    <cfRule type="duplicateValues" dxfId="636" priority="150"/>
  </conditionalFormatting>
  <conditionalFormatting sqref="M6:M7">
    <cfRule type="duplicateValues" dxfId="635" priority="187"/>
  </conditionalFormatting>
  <conditionalFormatting sqref="M11">
    <cfRule type="duplicateValues" dxfId="634" priority="186"/>
  </conditionalFormatting>
  <conditionalFormatting sqref="M11:M28">
    <cfRule type="duplicateValues" dxfId="633" priority="168"/>
  </conditionalFormatting>
  <conditionalFormatting sqref="M12">
    <cfRule type="duplicateValues" dxfId="632" priority="185"/>
  </conditionalFormatting>
  <conditionalFormatting sqref="M13">
    <cfRule type="duplicateValues" dxfId="631" priority="184"/>
  </conditionalFormatting>
  <conditionalFormatting sqref="M14">
    <cfRule type="duplicateValues" dxfId="630" priority="183"/>
  </conditionalFormatting>
  <conditionalFormatting sqref="M15">
    <cfRule type="duplicateValues" dxfId="629" priority="182"/>
  </conditionalFormatting>
  <conditionalFormatting sqref="M16">
    <cfRule type="duplicateValues" dxfId="628" priority="181"/>
  </conditionalFormatting>
  <conditionalFormatting sqref="M17">
    <cfRule type="duplicateValues" dxfId="627" priority="180"/>
  </conditionalFormatting>
  <conditionalFormatting sqref="M18">
    <cfRule type="duplicateValues" dxfId="626" priority="179"/>
  </conditionalFormatting>
  <conditionalFormatting sqref="M19">
    <cfRule type="duplicateValues" dxfId="625" priority="178"/>
  </conditionalFormatting>
  <conditionalFormatting sqref="M20">
    <cfRule type="duplicateValues" dxfId="624" priority="177"/>
  </conditionalFormatting>
  <conditionalFormatting sqref="M21">
    <cfRule type="duplicateValues" dxfId="623" priority="176"/>
  </conditionalFormatting>
  <conditionalFormatting sqref="M22">
    <cfRule type="duplicateValues" dxfId="622" priority="175"/>
  </conditionalFormatting>
  <conditionalFormatting sqref="M23">
    <cfRule type="duplicateValues" dxfId="621" priority="174"/>
  </conditionalFormatting>
  <conditionalFormatting sqref="M24">
    <cfRule type="duplicateValues" dxfId="620" priority="173"/>
  </conditionalFormatting>
  <conditionalFormatting sqref="M25">
    <cfRule type="duplicateValues" dxfId="619" priority="172"/>
  </conditionalFormatting>
  <conditionalFormatting sqref="M26">
    <cfRule type="duplicateValues" dxfId="618" priority="171"/>
  </conditionalFormatting>
  <conditionalFormatting sqref="M27">
    <cfRule type="duplicateValues" dxfId="617" priority="170"/>
  </conditionalFormatting>
  <conditionalFormatting sqref="M28">
    <cfRule type="duplicateValues" dxfId="616" priority="169"/>
  </conditionalFormatting>
  <conditionalFormatting sqref="O6:O7">
    <cfRule type="duplicateValues" dxfId="615" priority="207"/>
  </conditionalFormatting>
  <conditionalFormatting sqref="O11">
    <cfRule type="duplicateValues" dxfId="614" priority="206"/>
  </conditionalFormatting>
  <conditionalFormatting sqref="O11:O28">
    <cfRule type="duplicateValues" dxfId="613" priority="188"/>
  </conditionalFormatting>
  <conditionalFormatting sqref="O12">
    <cfRule type="duplicateValues" dxfId="612" priority="205"/>
  </conditionalFormatting>
  <conditionalFormatting sqref="O13">
    <cfRule type="duplicateValues" dxfId="611" priority="204"/>
  </conditionalFormatting>
  <conditionalFormatting sqref="O14">
    <cfRule type="duplicateValues" dxfId="610" priority="203"/>
  </conditionalFormatting>
  <conditionalFormatting sqref="O15">
    <cfRule type="duplicateValues" dxfId="609" priority="202"/>
  </conditionalFormatting>
  <conditionalFormatting sqref="O16">
    <cfRule type="duplicateValues" dxfId="608" priority="201"/>
  </conditionalFormatting>
  <conditionalFormatting sqref="O17">
    <cfRule type="duplicateValues" dxfId="607" priority="200"/>
  </conditionalFormatting>
  <conditionalFormatting sqref="O18">
    <cfRule type="duplicateValues" dxfId="606" priority="199"/>
  </conditionalFormatting>
  <conditionalFormatting sqref="O19">
    <cfRule type="duplicateValues" dxfId="605" priority="198"/>
  </conditionalFormatting>
  <conditionalFormatting sqref="O20">
    <cfRule type="duplicateValues" dxfId="604" priority="197"/>
  </conditionalFormatting>
  <conditionalFormatting sqref="O21">
    <cfRule type="duplicateValues" dxfId="603" priority="196"/>
  </conditionalFormatting>
  <conditionalFormatting sqref="O22">
    <cfRule type="duplicateValues" dxfId="602" priority="195"/>
  </conditionalFormatting>
  <conditionalFormatting sqref="O23">
    <cfRule type="duplicateValues" dxfId="601" priority="194"/>
  </conditionalFormatting>
  <conditionalFormatting sqref="O24">
    <cfRule type="duplicateValues" dxfId="600" priority="193"/>
  </conditionalFormatting>
  <conditionalFormatting sqref="O25">
    <cfRule type="duplicateValues" dxfId="599" priority="192"/>
  </conditionalFormatting>
  <conditionalFormatting sqref="O26">
    <cfRule type="duplicateValues" dxfId="598" priority="191"/>
  </conditionalFormatting>
  <conditionalFormatting sqref="O27">
    <cfRule type="duplicateValues" dxfId="597" priority="190"/>
  </conditionalFormatting>
  <conditionalFormatting sqref="O28">
    <cfRule type="duplicateValues" dxfId="596" priority="189"/>
  </conditionalFormatting>
  <conditionalFormatting sqref="Q2">
    <cfRule type="duplicateValues" dxfId="595" priority="4"/>
  </conditionalFormatting>
  <conditionalFormatting sqref="Q6:Q7">
    <cfRule type="duplicateValues" dxfId="594" priority="108"/>
  </conditionalFormatting>
  <conditionalFormatting sqref="Q11">
    <cfRule type="duplicateValues" dxfId="593" priority="127"/>
  </conditionalFormatting>
  <conditionalFormatting sqref="Q11:Q28">
    <cfRule type="duplicateValues" dxfId="592" priority="109"/>
  </conditionalFormatting>
  <conditionalFormatting sqref="Q12">
    <cfRule type="duplicateValues" dxfId="591" priority="126"/>
  </conditionalFormatting>
  <conditionalFormatting sqref="Q13">
    <cfRule type="duplicateValues" dxfId="590" priority="125"/>
  </conditionalFormatting>
  <conditionalFormatting sqref="Q14">
    <cfRule type="duplicateValues" dxfId="589" priority="124"/>
  </conditionalFormatting>
  <conditionalFormatting sqref="Q15">
    <cfRule type="duplicateValues" dxfId="588" priority="123"/>
  </conditionalFormatting>
  <conditionalFormatting sqref="Q16">
    <cfRule type="duplicateValues" dxfId="587" priority="122"/>
  </conditionalFormatting>
  <conditionalFormatting sqref="Q17">
    <cfRule type="duplicateValues" dxfId="586" priority="121"/>
  </conditionalFormatting>
  <conditionalFormatting sqref="Q18">
    <cfRule type="duplicateValues" dxfId="585" priority="120"/>
  </conditionalFormatting>
  <conditionalFormatting sqref="Q19">
    <cfRule type="duplicateValues" dxfId="584" priority="119"/>
  </conditionalFormatting>
  <conditionalFormatting sqref="Q20">
    <cfRule type="duplicateValues" dxfId="583" priority="118"/>
  </conditionalFormatting>
  <conditionalFormatting sqref="Q21">
    <cfRule type="duplicateValues" dxfId="582" priority="117"/>
  </conditionalFormatting>
  <conditionalFormatting sqref="Q22">
    <cfRule type="duplicateValues" dxfId="581" priority="116"/>
  </conditionalFormatting>
  <conditionalFormatting sqref="Q23">
    <cfRule type="duplicateValues" dxfId="580" priority="115"/>
  </conditionalFormatting>
  <conditionalFormatting sqref="Q24">
    <cfRule type="duplicateValues" dxfId="579" priority="114"/>
  </conditionalFormatting>
  <conditionalFormatting sqref="Q25">
    <cfRule type="duplicateValues" dxfId="578" priority="113"/>
  </conditionalFormatting>
  <conditionalFormatting sqref="Q26">
    <cfRule type="duplicateValues" dxfId="577" priority="112"/>
  </conditionalFormatting>
  <conditionalFormatting sqref="Q27">
    <cfRule type="duplicateValues" dxfId="576" priority="111"/>
  </conditionalFormatting>
  <conditionalFormatting sqref="Q28">
    <cfRule type="duplicateValues" dxfId="575" priority="110"/>
  </conditionalFormatting>
  <conditionalFormatting sqref="S6:S7">
    <cfRule type="duplicateValues" dxfId="574" priority="147"/>
  </conditionalFormatting>
  <conditionalFormatting sqref="S11">
    <cfRule type="duplicateValues" dxfId="573" priority="146"/>
  </conditionalFormatting>
  <conditionalFormatting sqref="S11:S28">
    <cfRule type="duplicateValues" dxfId="572" priority="128"/>
  </conditionalFormatting>
  <conditionalFormatting sqref="S12">
    <cfRule type="duplicateValues" dxfId="571" priority="145"/>
  </conditionalFormatting>
  <conditionalFormatting sqref="S13">
    <cfRule type="duplicateValues" dxfId="570" priority="144"/>
  </conditionalFormatting>
  <conditionalFormatting sqref="S14">
    <cfRule type="duplicateValues" dxfId="569" priority="143"/>
  </conditionalFormatting>
  <conditionalFormatting sqref="S15">
    <cfRule type="duplicateValues" dxfId="568" priority="142"/>
  </conditionalFormatting>
  <conditionalFormatting sqref="S16">
    <cfRule type="duplicateValues" dxfId="567" priority="141"/>
  </conditionalFormatting>
  <conditionalFormatting sqref="S17">
    <cfRule type="duplicateValues" dxfId="566" priority="140"/>
  </conditionalFormatting>
  <conditionalFormatting sqref="S18">
    <cfRule type="duplicateValues" dxfId="565" priority="139"/>
  </conditionalFormatting>
  <conditionalFormatting sqref="S19">
    <cfRule type="duplicateValues" dxfId="564" priority="138"/>
  </conditionalFormatting>
  <conditionalFormatting sqref="S20">
    <cfRule type="duplicateValues" dxfId="563" priority="137"/>
  </conditionalFormatting>
  <conditionalFormatting sqref="S21">
    <cfRule type="duplicateValues" dxfId="562" priority="136"/>
  </conditionalFormatting>
  <conditionalFormatting sqref="S22">
    <cfRule type="duplicateValues" dxfId="561" priority="135"/>
  </conditionalFormatting>
  <conditionalFormatting sqref="S23">
    <cfRule type="duplicateValues" dxfId="560" priority="134"/>
  </conditionalFormatting>
  <conditionalFormatting sqref="S24">
    <cfRule type="duplicateValues" dxfId="559" priority="133"/>
  </conditionalFormatting>
  <conditionalFormatting sqref="S25">
    <cfRule type="duplicateValues" dxfId="558" priority="132"/>
  </conditionalFormatting>
  <conditionalFormatting sqref="S26">
    <cfRule type="duplicateValues" dxfId="557" priority="131"/>
  </conditionalFormatting>
  <conditionalFormatting sqref="S27">
    <cfRule type="duplicateValues" dxfId="556" priority="130"/>
  </conditionalFormatting>
  <conditionalFormatting sqref="S28">
    <cfRule type="duplicateValues" dxfId="555" priority="129"/>
  </conditionalFormatting>
  <conditionalFormatting sqref="U2">
    <cfRule type="duplicateValues" dxfId="554" priority="6"/>
  </conditionalFormatting>
  <conditionalFormatting sqref="U6:U7">
    <cfRule type="duplicateValues" dxfId="553" priority="107"/>
  </conditionalFormatting>
  <conditionalFormatting sqref="U11">
    <cfRule type="duplicateValues" dxfId="552" priority="106"/>
  </conditionalFormatting>
  <conditionalFormatting sqref="U11:U28">
    <cfRule type="duplicateValues" dxfId="551" priority="88"/>
  </conditionalFormatting>
  <conditionalFormatting sqref="U12">
    <cfRule type="duplicateValues" dxfId="550" priority="105"/>
  </conditionalFormatting>
  <conditionalFormatting sqref="U13">
    <cfRule type="duplicateValues" dxfId="549" priority="104"/>
  </conditionalFormatting>
  <conditionalFormatting sqref="U14">
    <cfRule type="duplicateValues" dxfId="548" priority="103"/>
  </conditionalFormatting>
  <conditionalFormatting sqref="U15">
    <cfRule type="duplicateValues" dxfId="547" priority="102"/>
  </conditionalFormatting>
  <conditionalFormatting sqref="U16">
    <cfRule type="duplicateValues" dxfId="546" priority="101"/>
  </conditionalFormatting>
  <conditionalFormatting sqref="U17">
    <cfRule type="duplicateValues" dxfId="545" priority="100"/>
  </conditionalFormatting>
  <conditionalFormatting sqref="U18">
    <cfRule type="duplicateValues" dxfId="544" priority="99"/>
  </conditionalFormatting>
  <conditionalFormatting sqref="U19">
    <cfRule type="duplicateValues" dxfId="543" priority="98"/>
  </conditionalFormatting>
  <conditionalFormatting sqref="U20">
    <cfRule type="duplicateValues" dxfId="542" priority="97"/>
  </conditionalFormatting>
  <conditionalFormatting sqref="U21">
    <cfRule type="duplicateValues" dxfId="541" priority="96"/>
  </conditionalFormatting>
  <conditionalFormatting sqref="U22">
    <cfRule type="duplicateValues" dxfId="540" priority="95"/>
  </conditionalFormatting>
  <conditionalFormatting sqref="U23">
    <cfRule type="duplicateValues" dxfId="539" priority="94"/>
  </conditionalFormatting>
  <conditionalFormatting sqref="U24">
    <cfRule type="duplicateValues" dxfId="538" priority="93"/>
  </conditionalFormatting>
  <conditionalFormatting sqref="U25">
    <cfRule type="duplicateValues" dxfId="537" priority="92"/>
  </conditionalFormatting>
  <conditionalFormatting sqref="U26">
    <cfRule type="duplicateValues" dxfId="536" priority="91"/>
  </conditionalFormatting>
  <conditionalFormatting sqref="U27">
    <cfRule type="duplicateValues" dxfId="535" priority="90"/>
  </conditionalFormatting>
  <conditionalFormatting sqref="U28">
    <cfRule type="duplicateValues" dxfId="534" priority="89"/>
  </conditionalFormatting>
  <conditionalFormatting sqref="W2">
    <cfRule type="duplicateValues" dxfId="533" priority="5"/>
  </conditionalFormatting>
  <conditionalFormatting sqref="W6:W7">
    <cfRule type="duplicateValues" dxfId="532" priority="87"/>
  </conditionalFormatting>
  <conditionalFormatting sqref="W11">
    <cfRule type="duplicateValues" dxfId="531" priority="86"/>
  </conditionalFormatting>
  <conditionalFormatting sqref="W11:W28">
    <cfRule type="duplicateValues" dxfId="530" priority="68"/>
  </conditionalFormatting>
  <conditionalFormatting sqref="W12">
    <cfRule type="duplicateValues" dxfId="529" priority="85"/>
  </conditionalFormatting>
  <conditionalFormatting sqref="W13">
    <cfRule type="duplicateValues" dxfId="528" priority="84"/>
  </conditionalFormatting>
  <conditionalFormatting sqref="W14">
    <cfRule type="duplicateValues" dxfId="527" priority="83"/>
  </conditionalFormatting>
  <conditionalFormatting sqref="W15">
    <cfRule type="duplicateValues" dxfId="526" priority="82"/>
  </conditionalFormatting>
  <conditionalFormatting sqref="W16">
    <cfRule type="duplicateValues" dxfId="525" priority="81"/>
  </conditionalFormatting>
  <conditionalFormatting sqref="W17">
    <cfRule type="duplicateValues" dxfId="524" priority="80"/>
  </conditionalFormatting>
  <conditionalFormatting sqref="W18">
    <cfRule type="duplicateValues" dxfId="523" priority="79"/>
  </conditionalFormatting>
  <conditionalFormatting sqref="W19">
    <cfRule type="duplicateValues" dxfId="522" priority="78"/>
  </conditionalFormatting>
  <conditionalFormatting sqref="W20">
    <cfRule type="duplicateValues" dxfId="521" priority="77"/>
  </conditionalFormatting>
  <conditionalFormatting sqref="W21">
    <cfRule type="duplicateValues" dxfId="520" priority="76"/>
  </conditionalFormatting>
  <conditionalFormatting sqref="W22">
    <cfRule type="duplicateValues" dxfId="519" priority="75"/>
  </conditionalFormatting>
  <conditionalFormatting sqref="W23">
    <cfRule type="duplicateValues" dxfId="518" priority="74"/>
  </conditionalFormatting>
  <conditionalFormatting sqref="W24">
    <cfRule type="duplicateValues" dxfId="517" priority="73"/>
  </conditionalFormatting>
  <conditionalFormatting sqref="W25">
    <cfRule type="duplicateValues" dxfId="516" priority="72"/>
  </conditionalFormatting>
  <conditionalFormatting sqref="W26">
    <cfRule type="duplicateValues" dxfId="515" priority="71"/>
  </conditionalFormatting>
  <conditionalFormatting sqref="W27">
    <cfRule type="duplicateValues" dxfId="514" priority="70"/>
  </conditionalFormatting>
  <conditionalFormatting sqref="W28">
    <cfRule type="duplicateValues" dxfId="513" priority="69"/>
  </conditionalFormatting>
  <conditionalFormatting sqref="Y6:Y7">
    <cfRule type="duplicateValues" dxfId="512" priority="48"/>
  </conditionalFormatting>
  <conditionalFormatting sqref="Y11">
    <cfRule type="duplicateValues" dxfId="511" priority="67"/>
  </conditionalFormatting>
  <conditionalFormatting sqref="Y11:Y28">
    <cfRule type="duplicateValues" dxfId="510" priority="49"/>
  </conditionalFormatting>
  <conditionalFormatting sqref="Y12">
    <cfRule type="duplicateValues" dxfId="509" priority="66"/>
  </conditionalFormatting>
  <conditionalFormatting sqref="Y13">
    <cfRule type="duplicateValues" dxfId="508" priority="65"/>
  </conditionalFormatting>
  <conditionalFormatting sqref="Y14">
    <cfRule type="duplicateValues" dxfId="507" priority="64"/>
  </conditionalFormatting>
  <conditionalFormatting sqref="Y15">
    <cfRule type="duplicateValues" dxfId="506" priority="63"/>
  </conditionalFormatting>
  <conditionalFormatting sqref="Y16">
    <cfRule type="duplicateValues" dxfId="505" priority="62"/>
  </conditionalFormatting>
  <conditionalFormatting sqref="Y17">
    <cfRule type="duplicateValues" dxfId="504" priority="61"/>
  </conditionalFormatting>
  <conditionalFormatting sqref="Y18">
    <cfRule type="duplicateValues" dxfId="503" priority="60"/>
  </conditionalFormatting>
  <conditionalFormatting sqref="Y19">
    <cfRule type="duplicateValues" dxfId="502" priority="59"/>
  </conditionalFormatting>
  <conditionalFormatting sqref="Y20">
    <cfRule type="duplicateValues" dxfId="501" priority="58"/>
  </conditionalFormatting>
  <conditionalFormatting sqref="Y21">
    <cfRule type="duplicateValues" dxfId="500" priority="57"/>
  </conditionalFormatting>
  <conditionalFormatting sqref="Y22">
    <cfRule type="duplicateValues" dxfId="499" priority="56"/>
  </conditionalFormatting>
  <conditionalFormatting sqref="Y23">
    <cfRule type="duplicateValues" dxfId="498" priority="55"/>
  </conditionalFormatting>
  <conditionalFormatting sqref="Y24">
    <cfRule type="duplicateValues" dxfId="497" priority="54"/>
  </conditionalFormatting>
  <conditionalFormatting sqref="Y25">
    <cfRule type="duplicateValues" dxfId="496" priority="53"/>
  </conditionalFormatting>
  <conditionalFormatting sqref="Y26">
    <cfRule type="duplicateValues" dxfId="495" priority="52"/>
  </conditionalFormatting>
  <conditionalFormatting sqref="Y27">
    <cfRule type="duplicateValues" dxfId="494" priority="51"/>
  </conditionalFormatting>
  <conditionalFormatting sqref="Y28">
    <cfRule type="duplicateValues" dxfId="493" priority="50"/>
  </conditionalFormatting>
  <conditionalFormatting sqref="AA6:AA7">
    <cfRule type="duplicateValues" dxfId="492" priority="28"/>
  </conditionalFormatting>
  <conditionalFormatting sqref="AA11">
    <cfRule type="duplicateValues" dxfId="491" priority="27"/>
  </conditionalFormatting>
  <conditionalFormatting sqref="AA11:AA28">
    <cfRule type="duplicateValues" dxfId="490" priority="9"/>
  </conditionalFormatting>
  <conditionalFormatting sqref="AA12">
    <cfRule type="duplicateValues" dxfId="489" priority="26"/>
  </conditionalFormatting>
  <conditionalFormatting sqref="AA13">
    <cfRule type="duplicateValues" dxfId="488" priority="25"/>
  </conditionalFormatting>
  <conditionalFormatting sqref="AA14">
    <cfRule type="duplicateValues" dxfId="487" priority="24"/>
  </conditionalFormatting>
  <conditionalFormatting sqref="AA15">
    <cfRule type="duplicateValues" dxfId="486" priority="23"/>
  </conditionalFormatting>
  <conditionalFormatting sqref="AA16">
    <cfRule type="duplicateValues" dxfId="485" priority="22"/>
  </conditionalFormatting>
  <conditionalFormatting sqref="AA17">
    <cfRule type="duplicateValues" dxfId="484" priority="21"/>
  </conditionalFormatting>
  <conditionalFormatting sqref="AA18">
    <cfRule type="duplicateValues" dxfId="483" priority="20"/>
  </conditionalFormatting>
  <conditionalFormatting sqref="AA19">
    <cfRule type="duplicateValues" dxfId="482" priority="19"/>
  </conditionalFormatting>
  <conditionalFormatting sqref="AA20">
    <cfRule type="duplicateValues" dxfId="481" priority="18"/>
  </conditionalFormatting>
  <conditionalFormatting sqref="AA21">
    <cfRule type="duplicateValues" dxfId="480" priority="17"/>
  </conditionalFormatting>
  <conditionalFormatting sqref="AA22">
    <cfRule type="duplicateValues" dxfId="479" priority="16"/>
  </conditionalFormatting>
  <conditionalFormatting sqref="AA23">
    <cfRule type="duplicateValues" dxfId="478" priority="15"/>
  </conditionalFormatting>
  <conditionalFormatting sqref="AA24">
    <cfRule type="duplicateValues" dxfId="477" priority="14"/>
  </conditionalFormatting>
  <conditionalFormatting sqref="AA25">
    <cfRule type="duplicateValues" dxfId="476" priority="13"/>
  </conditionalFormatting>
  <conditionalFormatting sqref="AA26">
    <cfRule type="duplicateValues" dxfId="475" priority="12"/>
  </conditionalFormatting>
  <conditionalFormatting sqref="AA27">
    <cfRule type="duplicateValues" dxfId="474" priority="11"/>
  </conditionalFormatting>
  <conditionalFormatting sqref="AA28">
    <cfRule type="duplicateValues" dxfId="473" priority="1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67" t="s">
        <v>350</v>
      </c>
      <c r="D2" s="167"/>
      <c r="E2" s="167" t="s">
        <v>320</v>
      </c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324</v>
      </c>
      <c r="P2" s="167"/>
      <c r="Q2" s="167"/>
      <c r="R2" s="167"/>
      <c r="S2" s="167" t="s">
        <v>323</v>
      </c>
      <c r="T2" s="167"/>
      <c r="U2" s="167"/>
      <c r="V2" s="167"/>
      <c r="W2" s="167"/>
      <c r="X2" s="167"/>
      <c r="Y2" s="167"/>
      <c r="Z2" s="167"/>
      <c r="AA2" s="167"/>
      <c r="AB2" s="167"/>
    </row>
    <row r="3" spans="1:28" s="3" customFormat="1" ht="30" customHeight="1" thickBot="1" x14ac:dyDescent="0.25">
      <c r="A3" s="181" t="s">
        <v>25</v>
      </c>
      <c r="B3" s="5" t="s">
        <v>236</v>
      </c>
      <c r="C3" s="203" t="s">
        <v>254</v>
      </c>
      <c r="D3" s="204"/>
      <c r="E3" s="203">
        <v>189366</v>
      </c>
      <c r="F3" s="204"/>
      <c r="G3" s="203">
        <v>204845</v>
      </c>
      <c r="H3" s="204"/>
      <c r="I3" s="168">
        <v>200095</v>
      </c>
      <c r="J3" s="169"/>
      <c r="K3" s="169"/>
      <c r="L3" s="169"/>
      <c r="M3" s="169"/>
      <c r="N3" s="170"/>
      <c r="O3" s="82">
        <v>205613</v>
      </c>
      <c r="P3" s="83"/>
      <c r="Q3" s="83"/>
      <c r="R3" s="81"/>
      <c r="S3" s="203">
        <v>203089</v>
      </c>
      <c r="T3" s="205"/>
      <c r="U3" s="205"/>
      <c r="V3" s="205"/>
      <c r="W3" s="205"/>
      <c r="X3" s="205"/>
      <c r="Y3" s="205"/>
      <c r="Z3" s="205"/>
      <c r="AA3" s="205"/>
      <c r="AB3" s="204"/>
    </row>
    <row r="4" spans="1:28" s="3" customFormat="1" ht="30" customHeight="1" thickBot="1" x14ac:dyDescent="0.25">
      <c r="A4" s="182"/>
      <c r="B4" s="7" t="s">
        <v>26</v>
      </c>
      <c r="C4" s="139" t="s">
        <v>214</v>
      </c>
      <c r="D4" s="141"/>
      <c r="E4" s="139" t="s">
        <v>197</v>
      </c>
      <c r="F4" s="141"/>
      <c r="G4" s="139" t="s">
        <v>210</v>
      </c>
      <c r="H4" s="141"/>
      <c r="I4" s="139" t="s">
        <v>204</v>
      </c>
      <c r="J4" s="140"/>
      <c r="K4" s="140"/>
      <c r="L4" s="140"/>
      <c r="M4" s="140"/>
      <c r="N4" s="141"/>
      <c r="O4" s="48" t="s">
        <v>213</v>
      </c>
      <c r="P4" s="49"/>
      <c r="Q4" s="49"/>
      <c r="R4" s="53"/>
      <c r="S4" s="222" t="s">
        <v>211</v>
      </c>
      <c r="T4" s="223"/>
      <c r="U4" s="223"/>
      <c r="V4" s="223"/>
      <c r="W4" s="223"/>
      <c r="X4" s="223"/>
      <c r="Y4" s="223"/>
      <c r="Z4" s="223"/>
      <c r="AA4" s="223"/>
      <c r="AB4" s="223"/>
    </row>
    <row r="5" spans="1:28" s="3" customFormat="1" ht="30" customHeight="1" thickBot="1" x14ac:dyDescent="0.25">
      <c r="A5" s="183"/>
      <c r="B5" s="5"/>
      <c r="C5" s="142" t="s">
        <v>135</v>
      </c>
      <c r="D5" s="143"/>
      <c r="E5" s="142" t="s">
        <v>107</v>
      </c>
      <c r="F5" s="143"/>
      <c r="G5" s="142" t="s">
        <v>133</v>
      </c>
      <c r="H5" s="143"/>
      <c r="I5" s="142" t="s">
        <v>157</v>
      </c>
      <c r="J5" s="143"/>
      <c r="K5" s="142" t="s">
        <v>158</v>
      </c>
      <c r="L5" s="143"/>
      <c r="M5" s="142" t="s">
        <v>171</v>
      </c>
      <c r="N5" s="143"/>
      <c r="O5" s="142" t="s">
        <v>108</v>
      </c>
      <c r="P5" s="143"/>
      <c r="Q5" s="142" t="s">
        <v>109</v>
      </c>
      <c r="R5" s="143"/>
      <c r="S5" s="142" t="s">
        <v>136</v>
      </c>
      <c r="T5" s="143"/>
      <c r="U5" s="142" t="s">
        <v>137</v>
      </c>
      <c r="V5" s="143"/>
      <c r="W5" s="139" t="s">
        <v>132</v>
      </c>
      <c r="X5" s="141"/>
      <c r="Y5" s="139" t="s">
        <v>138</v>
      </c>
      <c r="Z5" s="141"/>
      <c r="AA5" s="139" t="s">
        <v>111</v>
      </c>
      <c r="AB5" s="141"/>
    </row>
    <row r="6" spans="1:28" s="3" customFormat="1" ht="15.75" x14ac:dyDescent="0.2">
      <c r="A6" s="113"/>
      <c r="B6" s="117" t="s">
        <v>257</v>
      </c>
      <c r="C6" s="156">
        <v>37.396230000000003</v>
      </c>
      <c r="D6" s="149"/>
      <c r="E6" s="152" t="s">
        <v>259</v>
      </c>
      <c r="F6" s="153"/>
      <c r="G6" s="148">
        <v>37.783019000000003</v>
      </c>
      <c r="H6" s="149"/>
      <c r="I6" s="148">
        <v>38.930371780000002</v>
      </c>
      <c r="J6" s="149"/>
      <c r="K6" s="148">
        <v>39.00804145</v>
      </c>
      <c r="L6" s="149"/>
      <c r="M6" s="148">
        <v>39.343961839999999</v>
      </c>
      <c r="N6" s="149"/>
      <c r="O6" s="152" t="s">
        <v>263</v>
      </c>
      <c r="P6" s="153"/>
      <c r="Q6" s="152" t="s">
        <v>305</v>
      </c>
      <c r="R6" s="153"/>
      <c r="S6" s="148">
        <v>37.876049999999999</v>
      </c>
      <c r="T6" s="149"/>
      <c r="U6" s="148">
        <v>37.773829999999997</v>
      </c>
      <c r="V6" s="149"/>
      <c r="W6" s="148">
        <v>38.326729999999998</v>
      </c>
      <c r="X6" s="149"/>
      <c r="Y6" s="148">
        <v>37.314920000000001</v>
      </c>
      <c r="Z6" s="149"/>
      <c r="AA6" s="148">
        <v>38.369599999999998</v>
      </c>
      <c r="AB6" s="149"/>
    </row>
    <row r="7" spans="1:28" s="3" customFormat="1" ht="16.5" thickBot="1" x14ac:dyDescent="0.25">
      <c r="A7" s="113"/>
      <c r="B7" s="117" t="s">
        <v>258</v>
      </c>
      <c r="C7" s="202">
        <v>81.039460000000005</v>
      </c>
      <c r="D7" s="159"/>
      <c r="E7" s="154" t="s">
        <v>260</v>
      </c>
      <c r="F7" s="155"/>
      <c r="G7" s="158">
        <v>80.478217000000001</v>
      </c>
      <c r="H7" s="159"/>
      <c r="I7" s="158">
        <v>-79.905321130000004</v>
      </c>
      <c r="J7" s="159"/>
      <c r="K7" s="158">
        <v>-80.30804784</v>
      </c>
      <c r="L7" s="159"/>
      <c r="M7" s="158">
        <v>-80.23740574</v>
      </c>
      <c r="N7" s="159"/>
      <c r="O7" s="154" t="s">
        <v>264</v>
      </c>
      <c r="P7" s="155"/>
      <c r="Q7" s="154" t="s">
        <v>306</v>
      </c>
      <c r="R7" s="155"/>
      <c r="S7" s="158">
        <v>-80.550899999999999</v>
      </c>
      <c r="T7" s="159"/>
      <c r="U7" s="158">
        <v>-81.113309999999998</v>
      </c>
      <c r="V7" s="159"/>
      <c r="W7" s="158">
        <v>-80.835350000000005</v>
      </c>
      <c r="X7" s="159"/>
      <c r="Y7" s="158">
        <v>-81.055449999999993</v>
      </c>
      <c r="Z7" s="159"/>
      <c r="AA7" s="158">
        <v>-81.760710000000003</v>
      </c>
      <c r="AB7" s="159"/>
    </row>
    <row r="8" spans="1:28" s="3" customFormat="1" ht="20.100000000000001" customHeight="1" x14ac:dyDescent="0.2">
      <c r="A8" s="137"/>
      <c r="B8" s="11" t="s">
        <v>30</v>
      </c>
      <c r="C8" s="144" t="s">
        <v>96</v>
      </c>
      <c r="D8" s="145"/>
      <c r="E8" s="144" t="s">
        <v>56</v>
      </c>
      <c r="F8" s="145"/>
      <c r="G8" s="144" t="s">
        <v>98</v>
      </c>
      <c r="H8" s="145"/>
      <c r="I8" s="144" t="s">
        <v>160</v>
      </c>
      <c r="J8" s="145"/>
      <c r="K8" s="144" t="s">
        <v>162</v>
      </c>
      <c r="L8" s="145"/>
      <c r="M8" s="144" t="s">
        <v>164</v>
      </c>
      <c r="N8" s="145"/>
      <c r="O8" s="144" t="s">
        <v>310</v>
      </c>
      <c r="P8" s="145"/>
      <c r="Q8" s="144" t="s">
        <v>60</v>
      </c>
      <c r="R8" s="145"/>
      <c r="S8" s="144" t="s">
        <v>100</v>
      </c>
      <c r="T8" s="145"/>
      <c r="U8" s="144" t="s">
        <v>101</v>
      </c>
      <c r="V8" s="145"/>
      <c r="W8" s="144" t="s">
        <v>102</v>
      </c>
      <c r="X8" s="145"/>
      <c r="Y8" s="144" t="s">
        <v>46</v>
      </c>
      <c r="Z8" s="145"/>
      <c r="AA8" s="144" t="s">
        <v>229</v>
      </c>
      <c r="AB8" s="145"/>
    </row>
    <row r="9" spans="1:28" s="3" customFormat="1" ht="20.100000000000001" customHeight="1" thickBot="1" x14ac:dyDescent="0.25">
      <c r="A9" s="138"/>
      <c r="B9" s="12"/>
      <c r="C9" s="146" t="s">
        <v>97</v>
      </c>
      <c r="D9" s="147"/>
      <c r="E9" s="146" t="s">
        <v>57</v>
      </c>
      <c r="F9" s="147"/>
      <c r="G9" s="146" t="s">
        <v>99</v>
      </c>
      <c r="H9" s="147"/>
      <c r="I9" s="146" t="s">
        <v>161</v>
      </c>
      <c r="J9" s="147"/>
      <c r="K9" s="146" t="s">
        <v>163</v>
      </c>
      <c r="L9" s="147"/>
      <c r="M9" s="146" t="s">
        <v>165</v>
      </c>
      <c r="N9" s="147"/>
      <c r="O9" s="146" t="s">
        <v>59</v>
      </c>
      <c r="P9" s="147"/>
      <c r="Q9" s="146" t="s">
        <v>61</v>
      </c>
      <c r="R9" s="147"/>
      <c r="S9" s="146" t="s">
        <v>103</v>
      </c>
      <c r="T9" s="147"/>
      <c r="U9" s="146" t="s">
        <v>104</v>
      </c>
      <c r="V9" s="147"/>
      <c r="W9" s="146" t="s">
        <v>105</v>
      </c>
      <c r="X9" s="147"/>
      <c r="Y9" s="146" t="s">
        <v>47</v>
      </c>
      <c r="Z9" s="147"/>
      <c r="AA9" s="146" t="s">
        <v>311</v>
      </c>
      <c r="AB9" s="14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68.7</v>
      </c>
      <c r="E11" s="114">
        <v>78.94</v>
      </c>
      <c r="F11" s="18">
        <f>IF(E11="No Bid","",IF(E11&lt;&gt;0,E11+'Basic Price Adjustment'!$E33,""))</f>
        <v>77.64</v>
      </c>
      <c r="G11" s="114">
        <v>65</v>
      </c>
      <c r="H11" s="18">
        <f>IF(G11="No Bid","",IF(G11&lt;&gt;0,G11+'Basic Price Adjustment'!$E33,""))</f>
        <v>63.7</v>
      </c>
      <c r="I11" s="114">
        <v>66.31</v>
      </c>
      <c r="J11" s="18">
        <f>IF(I11="No Bid","",IF(I11&lt;&gt;0,I11+'Basic Price Adjustment'!$E33,""))</f>
        <v>65.010000000000005</v>
      </c>
      <c r="K11" s="114">
        <v>70.959999999999994</v>
      </c>
      <c r="L11" s="18">
        <f>IF(K11="No Bid","",IF(K11&lt;&gt;0,K11+'Basic Price Adjustment'!$E33,""))</f>
        <v>69.66</v>
      </c>
      <c r="M11" s="114">
        <v>70.959999999999994</v>
      </c>
      <c r="N11" s="18">
        <f>IF(M11="No Bid","",IF(M11&lt;&gt;0,M11+'Basic Price Adjustment'!$E33,""))</f>
        <v>69.66</v>
      </c>
      <c r="O11" s="114">
        <v>73</v>
      </c>
      <c r="P11" s="18">
        <f>IF(O11="No Bid","",IF(O11&lt;&gt;0,O11+'Basic Price Adjustment'!$E33,""))</f>
        <v>71.7</v>
      </c>
      <c r="Q11" s="114">
        <v>63</v>
      </c>
      <c r="R11" s="18">
        <f>IF(Q11="No Bid","",IF(Q11&lt;&gt;0,Q11+'Basic Price Adjustment'!$E33,""))</f>
        <v>61.7</v>
      </c>
      <c r="S11" s="114">
        <v>86</v>
      </c>
      <c r="T11" s="18">
        <f>IF(S11="No Bid","",IF(S11&lt;&gt;0,S11+'Basic Price Adjustment'!$E33,""))</f>
        <v>84.7</v>
      </c>
      <c r="U11" s="114">
        <v>97.5</v>
      </c>
      <c r="V11" s="18">
        <f>IF(U11="No Bid","",IF(U11&lt;&gt;0,U11+'Basic Price Adjustment'!$E33,""))</f>
        <v>96.2</v>
      </c>
      <c r="W11" s="114">
        <v>95</v>
      </c>
      <c r="X11" s="18">
        <f>IF(W11="No Bid","",IF(W11&lt;&gt;0,W11+'Basic Price Adjustment'!$E33,""))</f>
        <v>93.7</v>
      </c>
      <c r="Y11" s="114">
        <v>78</v>
      </c>
      <c r="Z11" s="18">
        <f>IF(Y11="No Bid","",IF(Y11&lt;&gt;0,Y11+'Basic Price Adjustment'!$E33,""))</f>
        <v>76.7</v>
      </c>
      <c r="AA11" s="114">
        <v>86.5</v>
      </c>
      <c r="AB11" s="18">
        <f>IF(AA11="No Bid","",IF(AA11&lt;&gt;0,AA11+'Basic Price Adjustment'!$E33,""))</f>
        <v>85.2</v>
      </c>
    </row>
    <row r="12" spans="1:28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68.540000000000006</v>
      </c>
      <c r="E12" s="114">
        <v>79.89</v>
      </c>
      <c r="F12" s="18">
        <f>IF(E12="No Bid","",IF(E12&lt;&gt;0,E12+'Basic Price Adjustment'!$E34,""))</f>
        <v>78.430000000000007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64.37</v>
      </c>
      <c r="K12" s="114">
        <v>74.989999999999995</v>
      </c>
      <c r="L12" s="18">
        <f>IF(K12="No Bid","",IF(K12&lt;&gt;0,K12+'Basic Price Adjustment'!$E34,""))</f>
        <v>73.53</v>
      </c>
      <c r="M12" s="114">
        <v>74.989999999999995</v>
      </c>
      <c r="N12" s="18">
        <f>IF(M12="No Bid","",IF(M12&lt;&gt;0,M12+'Basic Price Adjustment'!$E34,""))</f>
        <v>73.53</v>
      </c>
      <c r="O12" s="114">
        <v>80</v>
      </c>
      <c r="P12" s="18">
        <f>IF(O12="No Bid","",IF(O12&lt;&gt;0,O12+'Basic Price Adjustment'!$E34,""))</f>
        <v>78.540000000000006</v>
      </c>
      <c r="Q12" s="114">
        <v>69</v>
      </c>
      <c r="R12" s="18">
        <f>IF(Q12="No Bid","",IF(Q12&lt;&gt;0,Q12+'Basic Price Adjustment'!$E34,""))</f>
        <v>67.540000000000006</v>
      </c>
      <c r="S12" s="114">
        <v>86</v>
      </c>
      <c r="T12" s="18">
        <f>IF(S12="No Bid","",IF(S12&lt;&gt;0,S12+'Basic Price Adjustment'!$E34,""))</f>
        <v>84.54</v>
      </c>
      <c r="U12" s="114">
        <v>97.5</v>
      </c>
      <c r="V12" s="18">
        <f>IF(U12="No Bid","",IF(U12&lt;&gt;0,U12+'Basic Price Adjustment'!$E34,""))</f>
        <v>96.04</v>
      </c>
      <c r="W12" s="114">
        <v>95</v>
      </c>
      <c r="X12" s="18">
        <f>IF(W12="No Bid","",IF(W12&lt;&gt;0,W12+'Basic Price Adjustment'!$E34,""))</f>
        <v>93.54</v>
      </c>
      <c r="Y12" s="114">
        <v>78</v>
      </c>
      <c r="Z12" s="18">
        <f>IF(Y12="No Bid","",IF(Y12&lt;&gt;0,Y12+'Basic Price Adjustment'!$E34,""))</f>
        <v>76.540000000000006</v>
      </c>
      <c r="AA12" s="114">
        <v>86.5</v>
      </c>
      <c r="AB12" s="18">
        <f>IF(AA12="No Bid","",IF(AA12&lt;&gt;0,AA12+'Basic Price Adjustment'!$E34,""))</f>
        <v>85.04</v>
      </c>
    </row>
    <row r="13" spans="1:28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78.349999999999994</v>
      </c>
      <c r="E13" s="114">
        <v>80.72</v>
      </c>
      <c r="F13" s="18">
        <f>IF(E13="No Bid","",IF(E13&lt;&gt;0,E13+'Basic Price Adjustment'!$E35,""))</f>
        <v>79.069999999999993</v>
      </c>
      <c r="G13" s="114">
        <v>74.5</v>
      </c>
      <c r="H13" s="18">
        <f>IF(G13="No Bid","",IF(G13&lt;&gt;0,G13+'Basic Price Adjustment'!$E35,""))</f>
        <v>72.849999999999994</v>
      </c>
      <c r="I13" s="114">
        <v>71.680000000000007</v>
      </c>
      <c r="J13" s="18">
        <f>IF(I13="No Bid","",IF(I13&lt;&gt;0,I13+'Basic Price Adjustment'!$E35,""))</f>
        <v>70.03</v>
      </c>
      <c r="K13" s="114">
        <v>75.260000000000005</v>
      </c>
      <c r="L13" s="18">
        <f>IF(K13="No Bid","",IF(K13&lt;&gt;0,K13+'Basic Price Adjustment'!$E35,""))</f>
        <v>73.61</v>
      </c>
      <c r="M13" s="114">
        <v>75.260000000000005</v>
      </c>
      <c r="N13" s="18">
        <f>IF(M13="No Bid","",IF(M13&lt;&gt;0,M13+'Basic Price Adjustment'!$E35,""))</f>
        <v>73.61</v>
      </c>
      <c r="O13" s="114">
        <v>78</v>
      </c>
      <c r="P13" s="18">
        <f>IF(O13="No Bid","",IF(O13&lt;&gt;0,O13+'Basic Price Adjustment'!$E35,""))</f>
        <v>76.349999999999994</v>
      </c>
      <c r="Q13" s="114">
        <v>67</v>
      </c>
      <c r="R13" s="18">
        <f>IF(Q13="No Bid","",IF(Q13&lt;&gt;0,Q13+'Basic Price Adjustment'!$E35,""))</f>
        <v>65.349999999999994</v>
      </c>
      <c r="S13" s="114">
        <v>94</v>
      </c>
      <c r="T13" s="18">
        <f>IF(S13="No Bid","",IF(S13&lt;&gt;0,S13+'Basic Price Adjustment'!$E35,""))</f>
        <v>92.35</v>
      </c>
      <c r="U13" s="114">
        <v>100.5</v>
      </c>
      <c r="V13" s="18">
        <f>IF(U13="No Bid","",IF(U13&lt;&gt;0,U13+'Basic Price Adjustment'!$E35,""))</f>
        <v>98.85</v>
      </c>
      <c r="W13" s="114">
        <v>99</v>
      </c>
      <c r="X13" s="18">
        <f>IF(W13="No Bid","",IF(W13&lt;&gt;0,W13+'Basic Price Adjustment'!$E35,""))</f>
        <v>97.35</v>
      </c>
      <c r="Y13" s="114">
        <v>87.5</v>
      </c>
      <c r="Z13" s="18">
        <f>IF(Y13="No Bid","",IF(Y13&lt;&gt;0,Y13+'Basic Price Adjustment'!$E35,""))</f>
        <v>85.85</v>
      </c>
      <c r="AA13" s="114">
        <v>88</v>
      </c>
      <c r="AB13" s="18">
        <f>IF(AA13="No Bid","",IF(AA13&lt;&gt;0,AA13+'Basic Price Adjustment'!$E35,""))</f>
        <v>86.35</v>
      </c>
    </row>
    <row r="14" spans="1:28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78.349999999999994</v>
      </c>
      <c r="E14" s="114">
        <v>80.72</v>
      </c>
      <c r="F14" s="18">
        <f>IF(E14="No Bid","",IF(E14&lt;&gt;0,E14+'Basic Price Adjustment'!$E36,""))</f>
        <v>79.069999999999993</v>
      </c>
      <c r="G14" s="114">
        <v>74.5</v>
      </c>
      <c r="H14" s="18">
        <f>IF(G14="No Bid","",IF(G14&lt;&gt;0,G14+'Basic Price Adjustment'!$E36,""))</f>
        <v>72.849999999999994</v>
      </c>
      <c r="I14" s="114">
        <v>71.680000000000007</v>
      </c>
      <c r="J14" s="18">
        <f>IF(I14="No Bid","",IF(I14&lt;&gt;0,I14+'Basic Price Adjustment'!$E36,""))</f>
        <v>70.03</v>
      </c>
      <c r="K14" s="114">
        <v>75.260000000000005</v>
      </c>
      <c r="L14" s="18">
        <f>IF(K14="No Bid","",IF(K14&lt;&gt;0,K14+'Basic Price Adjustment'!$E36,""))</f>
        <v>73.61</v>
      </c>
      <c r="M14" s="114">
        <v>75.260000000000005</v>
      </c>
      <c r="N14" s="18">
        <f>IF(M14="No Bid","",IF(M14&lt;&gt;0,M14+'Basic Price Adjustment'!$E36,""))</f>
        <v>73.61</v>
      </c>
      <c r="O14" s="114">
        <v>78</v>
      </c>
      <c r="P14" s="18">
        <f>IF(O14="No Bid","",IF(O14&lt;&gt;0,O14+'Basic Price Adjustment'!$E36,""))</f>
        <v>76.349999999999994</v>
      </c>
      <c r="Q14" s="114">
        <v>67</v>
      </c>
      <c r="R14" s="18">
        <f>IF(Q14="No Bid","",IF(Q14&lt;&gt;0,Q14+'Basic Price Adjustment'!$E36,""))</f>
        <v>65.349999999999994</v>
      </c>
      <c r="S14" s="114">
        <v>94</v>
      </c>
      <c r="T14" s="18">
        <f>IF(S14="No Bid","",IF(S14&lt;&gt;0,S14+'Basic Price Adjustment'!$E36,""))</f>
        <v>92.35</v>
      </c>
      <c r="U14" s="114">
        <v>100.5</v>
      </c>
      <c r="V14" s="18">
        <f>IF(U14="No Bid","",IF(U14&lt;&gt;0,U14+'Basic Price Adjustment'!$E36,""))</f>
        <v>98.85</v>
      </c>
      <c r="W14" s="114">
        <v>99</v>
      </c>
      <c r="X14" s="18">
        <f>IF(W14="No Bid","",IF(W14&lt;&gt;0,W14+'Basic Price Adjustment'!$E36,""))</f>
        <v>97.35</v>
      </c>
      <c r="Y14" s="114">
        <v>87.5</v>
      </c>
      <c r="Z14" s="18">
        <f>IF(Y14="No Bid","",IF(Y14&lt;&gt;0,Y14+'Basic Price Adjustment'!$E36,""))</f>
        <v>85.85</v>
      </c>
      <c r="AA14" s="114">
        <v>88</v>
      </c>
      <c r="AB14" s="18">
        <f>IF(AA14="No Bid","",IF(AA14&lt;&gt;0,AA14+'Basic Price Adjustment'!$E36,""))</f>
        <v>86.35</v>
      </c>
    </row>
    <row r="15" spans="1:28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78.290000000000006</v>
      </c>
      <c r="E15" s="114">
        <v>81.39</v>
      </c>
      <c r="F15" s="18">
        <f>IF(E15="No Bid","",IF(E15&lt;&gt;0,E15+'Basic Price Adjustment'!$E37,""))</f>
        <v>79.680000000000007</v>
      </c>
      <c r="G15" s="114">
        <v>78.5</v>
      </c>
      <c r="H15" s="18">
        <f>IF(G15="No Bid","",IF(G15&lt;&gt;0,G15+'Basic Price Adjustment'!$E37,""))</f>
        <v>76.790000000000006</v>
      </c>
      <c r="I15" s="114">
        <v>72.78</v>
      </c>
      <c r="J15" s="18">
        <f>IF(I15="No Bid","",IF(I15&lt;&gt;0,I15+'Basic Price Adjustment'!$E37,""))</f>
        <v>71.070000000000007</v>
      </c>
      <c r="K15" s="114">
        <v>75.459999999999994</v>
      </c>
      <c r="L15" s="18">
        <f>IF(K15="No Bid","",IF(K15&lt;&gt;0,K15+'Basic Price Adjustment'!$E37,""))</f>
        <v>73.75</v>
      </c>
      <c r="M15" s="114">
        <v>75.459999999999994</v>
      </c>
      <c r="N15" s="18">
        <f>IF(M15="No Bid","",IF(M15&lt;&gt;0,M15+'Basic Price Adjustment'!$E37,""))</f>
        <v>73.75</v>
      </c>
      <c r="O15" s="114">
        <v>78</v>
      </c>
      <c r="P15" s="18">
        <f>IF(O15="No Bid","",IF(O15&lt;&gt;0,O15+'Basic Price Adjustment'!$E37,""))</f>
        <v>76.290000000000006</v>
      </c>
      <c r="Q15" s="114">
        <v>67</v>
      </c>
      <c r="R15" s="18">
        <f>IF(Q15="No Bid","",IF(Q15&lt;&gt;0,Q15+'Basic Price Adjustment'!$E37,""))</f>
        <v>65.290000000000006</v>
      </c>
      <c r="S15" s="114">
        <v>94</v>
      </c>
      <c r="T15" s="18">
        <f>IF(S15="No Bid","",IF(S15&lt;&gt;0,S15+'Basic Price Adjustment'!$E37,""))</f>
        <v>92.29</v>
      </c>
      <c r="U15" s="114">
        <v>100.5</v>
      </c>
      <c r="V15" s="18">
        <f>IF(U15="No Bid","",IF(U15&lt;&gt;0,U15+'Basic Price Adjustment'!$E37,""))</f>
        <v>98.79</v>
      </c>
      <c r="W15" s="114">
        <v>99</v>
      </c>
      <c r="X15" s="18">
        <f>IF(W15="No Bid","",IF(W15&lt;&gt;0,W15+'Basic Price Adjustment'!$E37,""))</f>
        <v>97.29</v>
      </c>
      <c r="Y15" s="114">
        <v>87.5</v>
      </c>
      <c r="Z15" s="18">
        <f>IF(Y15="No Bid","",IF(Y15&lt;&gt;0,Y15+'Basic Price Adjustment'!$E37,""))</f>
        <v>85.79</v>
      </c>
      <c r="AA15" s="114">
        <v>88</v>
      </c>
      <c r="AB15" s="18">
        <f>IF(AA15="No Bid","",IF(AA15&lt;&gt;0,AA15+'Basic Price Adjustment'!$E37,""))</f>
        <v>86.29</v>
      </c>
    </row>
    <row r="16" spans="1:28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89.539999999999992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74.139999999999986</v>
      </c>
      <c r="K16" s="114">
        <v>79.3</v>
      </c>
      <c r="L16" s="18">
        <f>IF(K16="No Bid","",IF(K16&lt;&gt;0,K16+'Basic Price Adjustment'!$E38,""))</f>
        <v>77.61999999999999</v>
      </c>
      <c r="M16" s="114">
        <v>79.3</v>
      </c>
      <c r="N16" s="18">
        <f>IF(M16="No Bid","",IF(M16&lt;&gt;0,M16+'Basic Price Adjustment'!$E38,""))</f>
        <v>77.61999999999999</v>
      </c>
      <c r="O16" s="114">
        <v>93</v>
      </c>
      <c r="P16" s="18">
        <f>IF(O16="No Bid","",IF(O16&lt;&gt;0,O16+'Basic Price Adjustment'!$E38,""))</f>
        <v>91.32</v>
      </c>
      <c r="Q16" s="114">
        <v>88</v>
      </c>
      <c r="R16" s="18">
        <f>IF(Q16="No Bid","",IF(Q16&lt;&gt;0,Q16+'Basic Price Adjustment'!$E38,""))</f>
        <v>86.32</v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</row>
    <row r="17" spans="1:28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78.45</v>
      </c>
      <c r="E17" s="114">
        <v>83.54</v>
      </c>
      <c r="F17" s="18">
        <f>IF(E17="No Bid","",IF(E17&lt;&gt;0,E17+'Basic Price Adjustment'!$E39,""))</f>
        <v>81.990000000000009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70.16</v>
      </c>
      <c r="K17" s="114">
        <v>75.3</v>
      </c>
      <c r="L17" s="18">
        <f>IF(K17="No Bid","",IF(K17&lt;&gt;0,K17+'Basic Price Adjustment'!$E39,""))</f>
        <v>73.75</v>
      </c>
      <c r="M17" s="114">
        <v>75.3</v>
      </c>
      <c r="N17" s="18">
        <f>IF(M17="No Bid","",IF(M17&lt;&gt;0,M17+'Basic Price Adjustment'!$E39,""))</f>
        <v>73.75</v>
      </c>
      <c r="O17" s="114">
        <v>80</v>
      </c>
      <c r="P17" s="18">
        <f>IF(O17="No Bid","",IF(O17&lt;&gt;0,O17+'Basic Price Adjustment'!$E39,""))</f>
        <v>78.45</v>
      </c>
      <c r="Q17" s="114">
        <v>70</v>
      </c>
      <c r="R17" s="18">
        <f>IF(Q17="No Bid","",IF(Q17&lt;&gt;0,Q17+'Basic Price Adjustment'!$E39,""))</f>
        <v>68.45</v>
      </c>
      <c r="S17" s="114">
        <v>94</v>
      </c>
      <c r="T17" s="18">
        <f>IF(S17="No Bid","",IF(S17&lt;&gt;0,S17+'Basic Price Adjustment'!$E39,""))</f>
        <v>92.45</v>
      </c>
      <c r="U17" s="114">
        <v>101.25</v>
      </c>
      <c r="V17" s="18">
        <f>IF(U17="No Bid","",IF(U17&lt;&gt;0,U17+'Basic Price Adjustment'!$E39,""))</f>
        <v>99.7</v>
      </c>
      <c r="W17" s="114">
        <v>98.5</v>
      </c>
      <c r="X17" s="18">
        <f>IF(W17="No Bid","",IF(W17&lt;&gt;0,W17+'Basic Price Adjustment'!$E39,""))</f>
        <v>96.95</v>
      </c>
      <c r="Y17" s="114">
        <v>88</v>
      </c>
      <c r="Z17" s="18">
        <f>IF(Y17="No Bid","",IF(Y17&lt;&gt;0,Y17+'Basic Price Adjustment'!$E39,""))</f>
        <v>86.45</v>
      </c>
      <c r="AA17" s="114">
        <v>91.5</v>
      </c>
      <c r="AB17" s="18">
        <f>IF(AA17="No Bid","",IF(AA17&lt;&gt;0,AA17+'Basic Price Adjustment'!$E39,""))</f>
        <v>89.95</v>
      </c>
    </row>
    <row r="18" spans="1:28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79.97</v>
      </c>
      <c r="E18" s="114">
        <v>88.1</v>
      </c>
      <c r="F18" s="18">
        <f>IF(E18="No Bid","",IF(E18&lt;&gt;0,E18+'Basic Price Adjustment'!$E40,""))</f>
        <v>86.07</v>
      </c>
      <c r="G18" s="114">
        <v>79.5</v>
      </c>
      <c r="H18" s="18">
        <f>IF(G18="No Bid","",IF(G18&lt;&gt;0,G18+'Basic Price Adjustment'!$E40,""))</f>
        <v>77.47</v>
      </c>
      <c r="I18" s="114">
        <v>80.86</v>
      </c>
      <c r="J18" s="18">
        <f>IF(I18="No Bid","",IF(I18&lt;&gt;0,I18+'Basic Price Adjustment'!$E40,""))</f>
        <v>78.83</v>
      </c>
      <c r="K18" s="114">
        <v>80.22</v>
      </c>
      <c r="L18" s="18">
        <f>IF(K18="No Bid","",IF(K18&lt;&gt;0,K18+'Basic Price Adjustment'!$E40,""))</f>
        <v>78.19</v>
      </c>
      <c r="M18" s="114">
        <v>80.22</v>
      </c>
      <c r="N18" s="18">
        <f>IF(M18="No Bid","",IF(M18&lt;&gt;0,M18+'Basic Price Adjustment'!$E40,""))</f>
        <v>78.19</v>
      </c>
      <c r="O18" s="114">
        <v>81.5</v>
      </c>
      <c r="P18" s="18">
        <f>IF(O18="No Bid","",IF(O18&lt;&gt;0,O18+'Basic Price Adjustment'!$E40,""))</f>
        <v>79.47</v>
      </c>
      <c r="Q18" s="114">
        <v>74.5</v>
      </c>
      <c r="R18" s="18">
        <f>IF(Q18="No Bid","",IF(Q18&lt;&gt;0,Q18+'Basic Price Adjustment'!$E40,""))</f>
        <v>72.47</v>
      </c>
      <c r="S18" s="114">
        <v>100</v>
      </c>
      <c r="T18" s="18">
        <f>IF(S18="No Bid","",IF(S18&lt;&gt;0,S18+'Basic Price Adjustment'!$E40,""))</f>
        <v>97.97</v>
      </c>
      <c r="U18" s="114">
        <v>106.5</v>
      </c>
      <c r="V18" s="18">
        <f>IF(U18="No Bid","",IF(U18&lt;&gt;0,U18+'Basic Price Adjustment'!$E40,""))</f>
        <v>104.47</v>
      </c>
      <c r="W18" s="114">
        <v>108</v>
      </c>
      <c r="X18" s="18">
        <f>IF(W18="No Bid","",IF(W18&lt;&gt;0,W18+'Basic Price Adjustment'!$E40,""))</f>
        <v>105.97</v>
      </c>
      <c r="Y18" s="114">
        <v>90.5</v>
      </c>
      <c r="Z18" s="18">
        <f>IF(Y18="No Bid","",IF(Y18&lt;&gt;0,Y18+'Basic Price Adjustment'!$E40,""))</f>
        <v>88.47</v>
      </c>
      <c r="AA18" s="114">
        <v>95.5</v>
      </c>
      <c r="AB18" s="18">
        <f>IF(AA18="No Bid","",IF(AA18&lt;&gt;0,AA18+'Basic Price Adjustment'!$E40,""))</f>
        <v>93.47</v>
      </c>
    </row>
    <row r="19" spans="1:28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93</v>
      </c>
      <c r="E19" s="114">
        <v>97.57</v>
      </c>
      <c r="F19" s="18">
        <f>IF(E19="No Bid","",IF(E19&lt;&gt;0,E19+'Basic Price Adjustment'!$E41,""))</f>
        <v>95.57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79.650000000000006</v>
      </c>
      <c r="K19" s="114">
        <v>85.26</v>
      </c>
      <c r="L19" s="18">
        <f>IF(K19="No Bid","",IF(K19&lt;&gt;0,K19+'Basic Price Adjustment'!$E41,""))</f>
        <v>83.26</v>
      </c>
      <c r="M19" s="114">
        <v>85.26</v>
      </c>
      <c r="N19" s="18">
        <f>IF(M19="No Bid","",IF(M19&lt;&gt;0,M19+'Basic Price Adjustment'!$E41,""))</f>
        <v>83.26</v>
      </c>
      <c r="O19" s="114">
        <v>83.5</v>
      </c>
      <c r="P19" s="18">
        <f>IF(O19="No Bid","",IF(O19&lt;&gt;0,O19+'Basic Price Adjustment'!$E41,""))</f>
        <v>81.5</v>
      </c>
      <c r="Q19" s="114">
        <v>74.5</v>
      </c>
      <c r="R19" s="18">
        <f>IF(Q19="No Bid","",IF(Q19&lt;&gt;0,Q19+'Basic Price Adjustment'!$E41,""))</f>
        <v>72.5</v>
      </c>
      <c r="S19" s="114">
        <v>110</v>
      </c>
      <c r="T19" s="18">
        <f>IF(S19="No Bid","",IF(S19&lt;&gt;0,S19+'Basic Price Adjustment'!$E41,""))</f>
        <v>108</v>
      </c>
      <c r="U19" s="114">
        <v>112</v>
      </c>
      <c r="V19" s="18">
        <f>IF(U19="No Bid","",IF(U19&lt;&gt;0,U19+'Basic Price Adjustment'!$E41,""))</f>
        <v>110</v>
      </c>
      <c r="W19" s="114">
        <v>110</v>
      </c>
      <c r="X19" s="18">
        <f>IF(W19="No Bid","",IF(W19&lt;&gt;0,W19+'Basic Price Adjustment'!$E41,""))</f>
        <v>108</v>
      </c>
      <c r="Y19" s="114">
        <v>104.5</v>
      </c>
      <c r="Z19" s="18">
        <f>IF(Y19="No Bid","",IF(Y19&lt;&gt;0,Y19+'Basic Price Adjustment'!$E41,""))</f>
        <v>102.5</v>
      </c>
      <c r="AA19" s="114">
        <v>107.5</v>
      </c>
      <c r="AB19" s="18">
        <f>IF(AA19="No Bid","",IF(AA19&lt;&gt;0,AA19+'Basic Price Adjustment'!$E41,""))</f>
        <v>105.5</v>
      </c>
    </row>
    <row r="20" spans="1:28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81</v>
      </c>
      <c r="E20" s="114">
        <v>88.1</v>
      </c>
      <c r="F20" s="18">
        <f>IF(E20="No Bid","",IF(E20&lt;&gt;0,E20+'Basic Price Adjustment'!$E42,""))</f>
        <v>86.1</v>
      </c>
      <c r="G20" s="114">
        <v>79.5</v>
      </c>
      <c r="H20" s="18">
        <f>IF(G20="No Bid","",IF(G20&lt;&gt;0,G20+'Basic Price Adjustment'!$E42,""))</f>
        <v>77.5</v>
      </c>
      <c r="I20" s="114">
        <v>78.900000000000006</v>
      </c>
      <c r="J20" s="18">
        <f>IF(I20="No Bid","",IF(I20&lt;&gt;0,I20+'Basic Price Adjustment'!$E42,""))</f>
        <v>76.900000000000006</v>
      </c>
      <c r="K20" s="114">
        <v>80.23</v>
      </c>
      <c r="L20" s="18">
        <f>IF(K20="No Bid","",IF(K20&lt;&gt;0,K20+'Basic Price Adjustment'!$E42,""))</f>
        <v>78.23</v>
      </c>
      <c r="M20" s="114">
        <v>80.23</v>
      </c>
      <c r="N20" s="18">
        <f>IF(M20="No Bid","",IF(M20&lt;&gt;0,M20+'Basic Price Adjustment'!$E42,""))</f>
        <v>78.23</v>
      </c>
      <c r="O20" s="114">
        <v>81.5</v>
      </c>
      <c r="P20" s="18">
        <f>IF(O20="No Bid","",IF(O20&lt;&gt;0,O20+'Basic Price Adjustment'!$E42,""))</f>
        <v>79.5</v>
      </c>
      <c r="Q20" s="114">
        <v>74.5</v>
      </c>
      <c r="R20" s="18">
        <f>IF(Q20="No Bid","",IF(Q20&lt;&gt;0,Q20+'Basic Price Adjustment'!$E42,""))</f>
        <v>72.5</v>
      </c>
      <c r="S20" s="114">
        <v>100</v>
      </c>
      <c r="T20" s="18">
        <f>IF(S20="No Bid","",IF(S20&lt;&gt;0,S20+'Basic Price Adjustment'!$E42,""))</f>
        <v>98</v>
      </c>
      <c r="U20" s="114">
        <v>106.5</v>
      </c>
      <c r="V20" s="18">
        <f>IF(U20="No Bid","",IF(U20&lt;&gt;0,U20+'Basic Price Adjustment'!$E42,""))</f>
        <v>104.5</v>
      </c>
      <c r="W20" s="114">
        <v>108</v>
      </c>
      <c r="X20" s="18">
        <f>IF(W20="No Bid","",IF(W20&lt;&gt;0,W20+'Basic Price Adjustment'!$E42,""))</f>
        <v>106</v>
      </c>
      <c r="Y20" s="114">
        <v>90.5</v>
      </c>
      <c r="Z20" s="18">
        <f>IF(Y20="No Bid","",IF(Y20&lt;&gt;0,Y20+'Basic Price Adjustment'!$E42,""))</f>
        <v>88.5</v>
      </c>
      <c r="AA20" s="114">
        <v>95.5</v>
      </c>
      <c r="AB20" s="18">
        <f>IF(AA20="No Bid","",IF(AA20&lt;&gt;0,AA20+'Basic Price Adjustment'!$E42,""))</f>
        <v>93.5</v>
      </c>
    </row>
    <row r="21" spans="1:28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92.03</v>
      </c>
      <c r="E21" s="114">
        <v>97.57</v>
      </c>
      <c r="F21" s="18">
        <f>IF(E21="No Bid","",IF(E21&lt;&gt;0,E21+'Basic Price Adjustment'!$E43,""))</f>
        <v>95.6</v>
      </c>
      <c r="G21" s="114">
        <v>85</v>
      </c>
      <c r="H21" s="18">
        <f>IF(G21="No Bid","",IF(G21&lt;&gt;0,G21+'Basic Price Adjustment'!$E43,""))</f>
        <v>83.03</v>
      </c>
      <c r="I21" s="114">
        <v>81.66</v>
      </c>
      <c r="J21" s="18">
        <f>IF(I21="No Bid","",IF(I21&lt;&gt;0,I21+'Basic Price Adjustment'!$E43,""))</f>
        <v>79.69</v>
      </c>
      <c r="K21" s="114">
        <v>85.42</v>
      </c>
      <c r="L21" s="18">
        <f>IF(K21="No Bid","",IF(K21&lt;&gt;0,K21+'Basic Price Adjustment'!$E43,""))</f>
        <v>83.45</v>
      </c>
      <c r="M21" s="114">
        <v>85.42</v>
      </c>
      <c r="N21" s="18">
        <f>IF(M21="No Bid","",IF(M21&lt;&gt;0,M21+'Basic Price Adjustment'!$E43,""))</f>
        <v>83.45</v>
      </c>
      <c r="O21" s="114">
        <v>101</v>
      </c>
      <c r="P21" s="18">
        <f>IF(O21="No Bid","",IF(O21&lt;&gt;0,O21+'Basic Price Adjustment'!$E43,""))</f>
        <v>99.03</v>
      </c>
      <c r="Q21" s="114">
        <v>94</v>
      </c>
      <c r="R21" s="18">
        <f>IF(Q21="No Bid","",IF(Q21&lt;&gt;0,Q21+'Basic Price Adjustment'!$E43,""))</f>
        <v>92.03</v>
      </c>
      <c r="S21" s="114">
        <v>110</v>
      </c>
      <c r="T21" s="18">
        <f>IF(S21="No Bid","",IF(S21&lt;&gt;0,S21+'Basic Price Adjustment'!$E43,""))</f>
        <v>108.03</v>
      </c>
      <c r="U21" s="114">
        <v>109</v>
      </c>
      <c r="V21" s="18">
        <f>IF(U21="No Bid","",IF(U21&lt;&gt;0,U21+'Basic Price Adjustment'!$E43,""))</f>
        <v>107.03</v>
      </c>
      <c r="W21" s="114">
        <v>110</v>
      </c>
      <c r="X21" s="18">
        <f>IF(W21="No Bid","",IF(W21&lt;&gt;0,W21+'Basic Price Adjustment'!$E43,""))</f>
        <v>108.03</v>
      </c>
      <c r="Y21" s="114">
        <v>103.5</v>
      </c>
      <c r="Z21" s="18">
        <f>IF(Y21="No Bid","",IF(Y21&lt;&gt;0,Y21+'Basic Price Adjustment'!$E43,""))</f>
        <v>101.53</v>
      </c>
      <c r="AA21" s="114">
        <v>107.5</v>
      </c>
      <c r="AB21" s="18">
        <f>IF(AA21="No Bid","",IF(AA21&lt;&gt;0,AA21+'Basic Price Adjustment'!$E43,""))</f>
        <v>105.53</v>
      </c>
    </row>
    <row r="22" spans="1:28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116.42999999999999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87.52</v>
      </c>
      <c r="K22" s="114">
        <v>100.73</v>
      </c>
      <c r="L22" s="18">
        <f>IF(K22="No Bid","",IF(K22&lt;&gt;0,K22+'Basic Price Adjustment'!$E44,""))</f>
        <v>98.25</v>
      </c>
      <c r="M22" s="114">
        <v>108.01</v>
      </c>
      <c r="N22" s="18">
        <f>IF(M22="No Bid","",IF(M22&lt;&gt;0,M22+'Basic Price Adjustment'!$E44,""))</f>
        <v>105.53</v>
      </c>
      <c r="O22" s="114">
        <v>113</v>
      </c>
      <c r="P22" s="18">
        <f>IF(O22="No Bid","",IF(O22&lt;&gt;0,O22+'Basic Price Adjustment'!$E44,""))</f>
        <v>110.52</v>
      </c>
      <c r="Q22" s="114">
        <v>96</v>
      </c>
      <c r="R22" s="18">
        <f>IF(Q22="No Bid","",IF(Q22&lt;&gt;0,Q22+'Basic Price Adjustment'!$E44,""))</f>
        <v>93.52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116.60000000000001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89.39</v>
      </c>
      <c r="K23" s="114">
        <v>103.38</v>
      </c>
      <c r="L23" s="18">
        <f>IF(K23="No Bid","",IF(K23&lt;&gt;0,K23+'Basic Price Adjustment'!$E45,""))</f>
        <v>101.03</v>
      </c>
      <c r="M23" s="114">
        <v>110.8</v>
      </c>
      <c r="N23" s="18">
        <f>IF(M23="No Bid","",IF(M23&lt;&gt;0,M23+'Basic Price Adjustment'!$E45,""))</f>
        <v>108.45</v>
      </c>
      <c r="O23" s="114">
        <v>125</v>
      </c>
      <c r="P23" s="18">
        <f>IF(O23="No Bid","",IF(O23&lt;&gt;0,O23+'Basic Price Adjustment'!$E45,""))</f>
        <v>122.65</v>
      </c>
      <c r="Q23" s="114">
        <v>117</v>
      </c>
      <c r="R23" s="18">
        <f>IF(Q23="No Bid","",IF(Q23&lt;&gt;0,Q23+'Basic Price Adjustment'!$E45,""))</f>
        <v>114.65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111.55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89.37</v>
      </c>
      <c r="K24" s="114">
        <v>97.14</v>
      </c>
      <c r="L24" s="18">
        <f>IF(K24="No Bid","",IF(K24&lt;&gt;0,K24+'Basic Price Adjustment'!$E46,""))</f>
        <v>94.75</v>
      </c>
      <c r="M24" s="114">
        <v>106.19</v>
      </c>
      <c r="N24" s="18">
        <f>IF(M24="No Bid","",IF(M24&lt;&gt;0,M24+'Basic Price Adjustment'!$E46,""))</f>
        <v>103.8</v>
      </c>
      <c r="O24" s="114">
        <v>111</v>
      </c>
      <c r="P24" s="18">
        <f>IF(O24="No Bid","",IF(O24&lt;&gt;0,O24+'Basic Price Adjustment'!$E46,""))</f>
        <v>108.61</v>
      </c>
      <c r="Q24" s="114">
        <v>95</v>
      </c>
      <c r="R24" s="18">
        <f>IF(Q24="No Bid","",IF(Q24&lt;&gt;0,Q24+'Basic Price Adjustment'!$E46,""))</f>
        <v>92.61</v>
      </c>
      <c r="S24" s="114"/>
      <c r="T24" s="18" t="str">
        <f>IF(S24="No Bid","",IF(S24&lt;&gt;0,S24+'Basic Price Adjustment'!$E46,""))</f>
        <v/>
      </c>
      <c r="U24" s="114">
        <v>119</v>
      </c>
      <c r="V24" s="18">
        <f>IF(U24="No Bid","",IF(U24&lt;&gt;0,U24+'Basic Price Adjustment'!$E46,""))</f>
        <v>116.61</v>
      </c>
      <c r="W24" s="114">
        <v>117</v>
      </c>
      <c r="X24" s="18">
        <f>IF(W24="No Bid","",IF(W24&lt;&gt;0,W24+'Basic Price Adjustment'!$E46,""))</f>
        <v>114.61</v>
      </c>
      <c r="Y24" s="114"/>
      <c r="Z24" s="18" t="str">
        <f>IF(Y24="No Bid","",IF(Y24&lt;&gt;0,Y24+'Basic Price Adjustment'!$E46,""))</f>
        <v/>
      </c>
      <c r="AA24" s="114">
        <v>113.5</v>
      </c>
      <c r="AB24" s="18">
        <f>IF(AA24="No Bid","",IF(AA24&lt;&gt;0,AA24+'Basic Price Adjustment'!$E46,""))</f>
        <v>111.11</v>
      </c>
    </row>
    <row r="25" spans="1:28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116.47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93.16</v>
      </c>
      <c r="K25" s="114">
        <v>100.45</v>
      </c>
      <c r="L25" s="18">
        <f>IF(K25="No Bid","",IF(K25&lt;&gt;0,K25+'Basic Price Adjustment'!$E47,""))</f>
        <v>98</v>
      </c>
      <c r="M25" s="114">
        <v>107.24</v>
      </c>
      <c r="N25" s="18">
        <f>IF(M25="No Bid","",IF(M25&lt;&gt;0,M25+'Basic Price Adjustment'!$E47,""))</f>
        <v>104.78999999999999</v>
      </c>
      <c r="O25" s="114">
        <v>122</v>
      </c>
      <c r="P25" s="18">
        <f>IF(O25="No Bid","",IF(O25&lt;&gt;0,O25+'Basic Price Adjustment'!$E47,""))</f>
        <v>119.55</v>
      </c>
      <c r="Q25" s="114">
        <v>121</v>
      </c>
      <c r="R25" s="18">
        <f>IF(Q25="No Bid","",IF(Q25&lt;&gt;0,Q25+'Basic Price Adjustment'!$E47,""))</f>
        <v>118.55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92.16</v>
      </c>
      <c r="E26" s="114">
        <v>96.22</v>
      </c>
      <c r="F26" s="18">
        <f>IF(E26="No Bid","",IF(E26&lt;&gt;0,E26+'Basic Price Adjustment'!$E48,""))</f>
        <v>94.38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79.38</v>
      </c>
      <c r="K26" s="114">
        <v>86.13</v>
      </c>
      <c r="L26" s="18">
        <f>IF(K26="No Bid","",IF(K26&lt;&gt;0,K26+'Basic Price Adjustment'!$E48,""))</f>
        <v>84.289999999999992</v>
      </c>
      <c r="M26" s="114">
        <v>89.64</v>
      </c>
      <c r="N26" s="18">
        <f>IF(M26="No Bid","",IF(M26&lt;&gt;0,M26+'Basic Price Adjustment'!$E48,""))</f>
        <v>87.8</v>
      </c>
      <c r="O26" s="114">
        <v>81</v>
      </c>
      <c r="P26" s="18">
        <f>IF(O26="No Bid","",IF(O26&lt;&gt;0,O26+'Basic Price Adjustment'!$E48,""))</f>
        <v>79.16</v>
      </c>
      <c r="Q26" s="114">
        <v>74</v>
      </c>
      <c r="R26" s="18">
        <f>IF(Q26="No Bid","",IF(Q26&lt;&gt;0,Q26+'Basic Price Adjustment'!$E48,""))</f>
        <v>72.16</v>
      </c>
      <c r="S26" s="114">
        <v>108</v>
      </c>
      <c r="T26" s="18">
        <f>IF(S26="No Bid","",IF(S26&lt;&gt;0,S26+'Basic Price Adjustment'!$E48,""))</f>
        <v>106.16</v>
      </c>
      <c r="U26" s="114">
        <v>106</v>
      </c>
      <c r="V26" s="18">
        <f>IF(U26="No Bid","",IF(U26&lt;&gt;0,U26+'Basic Price Adjustment'!$E48,""))</f>
        <v>104.16</v>
      </c>
      <c r="W26" s="114">
        <v>105</v>
      </c>
      <c r="X26" s="18">
        <f>IF(W26="No Bid","",IF(W26&lt;&gt;0,W26+'Basic Price Adjustment'!$E48,""))</f>
        <v>103.16</v>
      </c>
      <c r="Y26" s="114">
        <v>102.5</v>
      </c>
      <c r="Z26" s="18">
        <f>IF(Y26="No Bid","",IF(Y26&lt;&gt;0,Y26+'Basic Price Adjustment'!$E48,""))</f>
        <v>100.66</v>
      </c>
      <c r="AA26" s="114">
        <v>103.5</v>
      </c>
      <c r="AB26" s="18">
        <f>IF(AA26="No Bid","",IF(AA26&lt;&gt;0,AA26+'Basic Price Adjustment'!$E48,""))</f>
        <v>101.66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92.16</v>
      </c>
      <c r="E27" s="114">
        <v>96.22</v>
      </c>
      <c r="F27" s="18">
        <f>IF(E27="No Bid","",IF(E27&lt;&gt;0,E27+'Basic Price Adjustment'!$E49,""))</f>
        <v>94.38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82.91</v>
      </c>
      <c r="K27" s="114">
        <v>88.91</v>
      </c>
      <c r="L27" s="18">
        <f>IF(K27="No Bid","",IF(K27&lt;&gt;0,K27+'Basic Price Adjustment'!$E49,""))</f>
        <v>87.07</v>
      </c>
      <c r="M27" s="114">
        <v>92.33</v>
      </c>
      <c r="N27" s="18">
        <f>IF(M27="No Bid","",IF(M27&lt;&gt;0,M27+'Basic Price Adjustment'!$E49,""))</f>
        <v>90.49</v>
      </c>
      <c r="O27" s="114">
        <v>103</v>
      </c>
      <c r="P27" s="18">
        <f>IF(O27="No Bid","",IF(O27&lt;&gt;0,O27+'Basic Price Adjustment'!$E49,""))</f>
        <v>101.16</v>
      </c>
      <c r="Q27" s="114">
        <v>98</v>
      </c>
      <c r="R27" s="18">
        <f>IF(Q27="No Bid","",IF(Q27&lt;&gt;0,Q27+'Basic Price Adjustment'!$E49,""))</f>
        <v>96.16</v>
      </c>
      <c r="S27" s="114">
        <v>108</v>
      </c>
      <c r="T27" s="18">
        <f>IF(S27="No Bid","",IF(S27&lt;&gt;0,S27+'Basic Price Adjustment'!$E49,""))</f>
        <v>106.16</v>
      </c>
      <c r="U27" s="114">
        <v>106</v>
      </c>
      <c r="V27" s="18">
        <f>IF(U27="No Bid","",IF(U27&lt;&gt;0,U27+'Basic Price Adjustment'!$E49,""))</f>
        <v>104.16</v>
      </c>
      <c r="W27" s="114">
        <v>105</v>
      </c>
      <c r="X27" s="18">
        <f>IF(W27="No Bid","",IF(W27&lt;&gt;0,W27+'Basic Price Adjustment'!$E49,""))</f>
        <v>103.16</v>
      </c>
      <c r="Y27" s="114">
        <v>102.5</v>
      </c>
      <c r="Z27" s="18">
        <f>IF(Y27="No Bid","",IF(Y27&lt;&gt;0,Y27+'Basic Price Adjustment'!$E49,""))</f>
        <v>100.66</v>
      </c>
      <c r="AA27" s="114">
        <v>103.5</v>
      </c>
      <c r="AB27" s="18">
        <f>IF(AA27="No Bid","",IF(AA27&lt;&gt;0,AA27+'Basic Price Adjustment'!$E49,""))</f>
        <v>101.66</v>
      </c>
    </row>
    <row r="28" spans="1:28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81.13</v>
      </c>
      <c r="E28" s="114">
        <v>89.1</v>
      </c>
      <c r="F28" s="18">
        <f>IF(E28="No Bid","",IF(E28&lt;&gt;0,E28+'Basic Price Adjustment'!$E50,""))</f>
        <v>87.22999999999999</v>
      </c>
      <c r="G28" s="114">
        <v>79.5</v>
      </c>
      <c r="H28" s="18">
        <f>IF(G28="No Bid","",IF(G28&lt;&gt;0,G28+'Basic Price Adjustment'!$E50,""))</f>
        <v>77.63</v>
      </c>
      <c r="I28" s="114">
        <v>80.75</v>
      </c>
      <c r="J28" s="18">
        <f>IF(I28="No Bid","",IF(I28&lt;&gt;0,I28+'Basic Price Adjustment'!$E50,""))</f>
        <v>78.88</v>
      </c>
      <c r="K28" s="114">
        <v>79.91</v>
      </c>
      <c r="L28" s="18">
        <f>IF(K28="No Bid","",IF(K28&lt;&gt;0,K28+'Basic Price Adjustment'!$E50,""))</f>
        <v>78.039999999999992</v>
      </c>
      <c r="M28" s="114">
        <v>81.89</v>
      </c>
      <c r="N28" s="18">
        <f>IF(M28="No Bid","",IF(M28&lt;&gt;0,M28+'Basic Price Adjustment'!$E50,""))</f>
        <v>80.02</v>
      </c>
      <c r="O28" s="114">
        <v>81.5</v>
      </c>
      <c r="P28" s="18">
        <f>IF(O28="No Bid","",IF(O28&lt;&gt;0,O28+'Basic Price Adjustment'!$E50,""))</f>
        <v>79.63</v>
      </c>
      <c r="Q28" s="114">
        <v>73.5</v>
      </c>
      <c r="R28" s="18">
        <f>IF(Q28="No Bid","",IF(Q28&lt;&gt;0,Q28+'Basic Price Adjustment'!$E50,""))</f>
        <v>71.63</v>
      </c>
      <c r="S28" s="114">
        <v>100</v>
      </c>
      <c r="T28" s="18">
        <f>IF(S28="No Bid","",IF(S28&lt;&gt;0,S28+'Basic Price Adjustment'!$E50,""))</f>
        <v>98.13</v>
      </c>
      <c r="U28" s="114">
        <v>106.5</v>
      </c>
      <c r="V28" s="18">
        <f>IF(U28="No Bid","",IF(U28&lt;&gt;0,U28+'Basic Price Adjustment'!$E50,""))</f>
        <v>104.63</v>
      </c>
      <c r="W28" s="114">
        <v>108</v>
      </c>
      <c r="X28" s="18">
        <f>IF(W28="No Bid","",IF(W28&lt;&gt;0,W28+'Basic Price Adjustment'!$E50,""))</f>
        <v>106.13</v>
      </c>
      <c r="Y28" s="114">
        <v>90.5</v>
      </c>
      <c r="Z28" s="18">
        <f>IF(Y28="No Bid","",IF(Y28&lt;&gt;0,Y28+'Basic Price Adjustment'!$E50,""))</f>
        <v>88.63</v>
      </c>
      <c r="AA28" s="114">
        <v>95.5</v>
      </c>
      <c r="AB28" s="18">
        <f>IF(AA28="No Bid","",IF(AA28&lt;&gt;0,AA28+'Basic Price Adjustment'!$E50,""))</f>
        <v>93.63</v>
      </c>
    </row>
  </sheetData>
  <mergeCells count="83">
    <mergeCell ref="C2:D2"/>
    <mergeCell ref="S2:AB2"/>
    <mergeCell ref="I2:N2"/>
    <mergeCell ref="O2:R2"/>
    <mergeCell ref="E2:F2"/>
    <mergeCell ref="G2:H2"/>
    <mergeCell ref="S3:AB3"/>
    <mergeCell ref="S4:AB4"/>
    <mergeCell ref="AA5:AB5"/>
    <mergeCell ref="AA6:AB6"/>
    <mergeCell ref="AA7:AB7"/>
    <mergeCell ref="W5:X5"/>
    <mergeCell ref="U5:V5"/>
    <mergeCell ref="Y5:Z5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O6:P6"/>
    <mergeCell ref="O7:P7"/>
    <mergeCell ref="Q6:R6"/>
    <mergeCell ref="Q7:R7"/>
    <mergeCell ref="M6:N6"/>
    <mergeCell ref="M7:N7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Z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hidden="1" customWidth="1"/>
    <col min="24" max="24" width="13.85546875" style="3" hidden="1" customWidth="1"/>
    <col min="25" max="25" width="11.28515625" style="3" hidden="1" customWidth="1"/>
    <col min="26" max="26" width="13.85546875" style="3" hidden="1" customWidth="1"/>
    <col min="27" max="16384" width="9.140625" style="3"/>
  </cols>
  <sheetData>
    <row r="1" spans="1:26" ht="15" customHeight="1" x14ac:dyDescent="0.2">
      <c r="K1" s="2"/>
      <c r="L1" s="2"/>
      <c r="M1" s="2"/>
      <c r="N1" s="2"/>
      <c r="O1" s="2"/>
      <c r="P1" s="2"/>
    </row>
    <row r="2" spans="1:26" s="24" customFormat="1" ht="15" customHeight="1" thickBot="1" x14ac:dyDescent="0.25">
      <c r="C2" s="167" t="s">
        <v>350</v>
      </c>
      <c r="D2" s="167"/>
      <c r="E2" s="167" t="s">
        <v>320</v>
      </c>
      <c r="F2" s="167"/>
      <c r="G2" s="167"/>
      <c r="H2" s="167"/>
      <c r="I2" s="167" t="s">
        <v>321</v>
      </c>
      <c r="J2" s="167"/>
      <c r="K2" s="167" t="s">
        <v>322</v>
      </c>
      <c r="L2" s="167"/>
      <c r="M2" s="167"/>
      <c r="N2" s="167"/>
      <c r="O2" s="167"/>
      <c r="P2" s="167"/>
      <c r="Q2" s="167" t="s">
        <v>323</v>
      </c>
      <c r="R2" s="167"/>
      <c r="S2" s="167"/>
      <c r="T2" s="167"/>
      <c r="U2" s="167"/>
      <c r="V2" s="167"/>
    </row>
    <row r="3" spans="1:26" ht="30" customHeight="1" thickBot="1" x14ac:dyDescent="0.25">
      <c r="A3" s="181" t="s">
        <v>25</v>
      </c>
      <c r="B3" s="5" t="s">
        <v>236</v>
      </c>
      <c r="C3" s="203" t="s">
        <v>254</v>
      </c>
      <c r="D3" s="204"/>
      <c r="E3" s="168">
        <v>189366</v>
      </c>
      <c r="F3" s="169"/>
      <c r="G3" s="169"/>
      <c r="H3" s="170"/>
      <c r="I3" s="203">
        <v>204845</v>
      </c>
      <c r="J3" s="204"/>
      <c r="K3" s="168">
        <v>200095</v>
      </c>
      <c r="L3" s="169"/>
      <c r="M3" s="169"/>
      <c r="N3" s="169"/>
      <c r="O3" s="169"/>
      <c r="P3" s="170"/>
      <c r="Q3" s="82">
        <v>203089</v>
      </c>
      <c r="R3" s="83"/>
      <c r="S3" s="83"/>
      <c r="T3" s="83"/>
      <c r="U3" s="83"/>
      <c r="V3" s="83"/>
      <c r="W3" s="82">
        <v>205613</v>
      </c>
      <c r="X3" s="83"/>
      <c r="Y3" s="83"/>
      <c r="Z3" s="81"/>
    </row>
    <row r="4" spans="1:26" ht="35.1" customHeight="1" thickBot="1" x14ac:dyDescent="0.25">
      <c r="A4" s="182"/>
      <c r="B4" s="7" t="s">
        <v>26</v>
      </c>
      <c r="C4" s="139" t="s">
        <v>214</v>
      </c>
      <c r="D4" s="141"/>
      <c r="E4" s="139" t="s">
        <v>197</v>
      </c>
      <c r="F4" s="140"/>
      <c r="G4" s="140"/>
      <c r="H4" s="141"/>
      <c r="I4" s="139" t="s">
        <v>210</v>
      </c>
      <c r="J4" s="141"/>
      <c r="K4" s="139" t="s">
        <v>204</v>
      </c>
      <c r="L4" s="140"/>
      <c r="M4" s="140"/>
      <c r="N4" s="140"/>
      <c r="O4" s="140"/>
      <c r="P4" s="141"/>
      <c r="Q4" s="50" t="s">
        <v>199</v>
      </c>
      <c r="R4" s="51"/>
      <c r="S4" s="51"/>
      <c r="T4" s="51"/>
      <c r="U4" s="51"/>
      <c r="V4" s="52"/>
      <c r="W4" s="48" t="s">
        <v>213</v>
      </c>
      <c r="X4" s="49"/>
      <c r="Y4" s="49"/>
      <c r="Z4" s="53"/>
    </row>
    <row r="5" spans="1:26" ht="30" customHeight="1" thickBot="1" x14ac:dyDescent="0.25">
      <c r="A5" s="183"/>
      <c r="B5" s="5"/>
      <c r="C5" s="142" t="s">
        <v>135</v>
      </c>
      <c r="D5" s="143"/>
      <c r="E5" s="139" t="s">
        <v>107</v>
      </c>
      <c r="F5" s="141"/>
      <c r="G5" s="142" t="s">
        <v>220</v>
      </c>
      <c r="H5" s="143"/>
      <c r="I5" s="142" t="s">
        <v>133</v>
      </c>
      <c r="J5" s="143"/>
      <c r="K5" s="142" t="s">
        <v>157</v>
      </c>
      <c r="L5" s="143"/>
      <c r="M5" s="142" t="s">
        <v>158</v>
      </c>
      <c r="N5" s="143"/>
      <c r="O5" s="142" t="s">
        <v>172</v>
      </c>
      <c r="P5" s="143"/>
      <c r="Q5" s="142" t="s">
        <v>137</v>
      </c>
      <c r="R5" s="143"/>
      <c r="S5" s="142" t="s">
        <v>138</v>
      </c>
      <c r="T5" s="143"/>
      <c r="U5" s="142" t="s">
        <v>114</v>
      </c>
      <c r="V5" s="143"/>
      <c r="W5" s="142" t="s">
        <v>108</v>
      </c>
      <c r="X5" s="143"/>
      <c r="Y5" s="142" t="s">
        <v>109</v>
      </c>
      <c r="Z5" s="143"/>
    </row>
    <row r="6" spans="1:26" ht="16.5" thickBot="1" x14ac:dyDescent="0.25">
      <c r="A6" s="113"/>
      <c r="B6" s="117" t="s">
        <v>257</v>
      </c>
      <c r="C6" s="156">
        <v>37.396230000000003</v>
      </c>
      <c r="D6" s="149"/>
      <c r="E6" s="152" t="s">
        <v>259</v>
      </c>
      <c r="F6" s="153"/>
      <c r="G6" s="152" t="s">
        <v>261</v>
      </c>
      <c r="H6" s="153"/>
      <c r="I6" s="148">
        <v>37.783019000000003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48">
        <v>37.773829999999997</v>
      </c>
      <c r="R6" s="149"/>
      <c r="S6" s="148">
        <v>37.314920000000001</v>
      </c>
      <c r="T6" s="149"/>
      <c r="U6" s="148">
        <v>37.820300000000003</v>
      </c>
      <c r="V6" s="149"/>
      <c r="W6" s="115"/>
      <c r="X6" s="116"/>
      <c r="Y6" s="115"/>
      <c r="Z6" s="116"/>
    </row>
    <row r="7" spans="1:26" ht="16.5" thickBot="1" x14ac:dyDescent="0.25">
      <c r="A7" s="113"/>
      <c r="B7" s="117" t="s">
        <v>258</v>
      </c>
      <c r="C7" s="202">
        <v>81.039460000000005</v>
      </c>
      <c r="D7" s="159"/>
      <c r="E7" s="154" t="s">
        <v>260</v>
      </c>
      <c r="F7" s="155"/>
      <c r="G7" s="154" t="s">
        <v>262</v>
      </c>
      <c r="H7" s="155"/>
      <c r="I7" s="158">
        <v>80.478217000000001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58">
        <v>-81.113309999999998</v>
      </c>
      <c r="R7" s="159"/>
      <c r="S7" s="158">
        <v>-81.055449999999993</v>
      </c>
      <c r="T7" s="159"/>
      <c r="U7" s="158">
        <v>-82.026579999999996</v>
      </c>
      <c r="V7" s="159"/>
      <c r="W7" s="115"/>
      <c r="X7" s="116"/>
      <c r="Y7" s="115"/>
      <c r="Z7" s="116"/>
    </row>
    <row r="8" spans="1:26" ht="20.100000000000001" customHeight="1" x14ac:dyDescent="0.2">
      <c r="A8" s="137"/>
      <c r="B8" s="11" t="s">
        <v>30</v>
      </c>
      <c r="C8" s="144" t="s">
        <v>96</v>
      </c>
      <c r="D8" s="145"/>
      <c r="E8" s="144" t="s">
        <v>56</v>
      </c>
      <c r="F8" s="145"/>
      <c r="G8" s="144" t="s">
        <v>221</v>
      </c>
      <c r="H8" s="145"/>
      <c r="I8" s="144" t="s">
        <v>98</v>
      </c>
      <c r="J8" s="145"/>
      <c r="K8" s="144" t="s">
        <v>160</v>
      </c>
      <c r="L8" s="145"/>
      <c r="M8" s="144" t="s">
        <v>162</v>
      </c>
      <c r="N8" s="145"/>
      <c r="O8" s="144" t="s">
        <v>164</v>
      </c>
      <c r="P8" s="145"/>
      <c r="Q8" s="144" t="s">
        <v>101</v>
      </c>
      <c r="R8" s="145"/>
      <c r="S8" s="144" t="s">
        <v>46</v>
      </c>
      <c r="T8" s="145"/>
      <c r="U8" s="144" t="s">
        <v>312</v>
      </c>
      <c r="V8" s="145"/>
      <c r="W8" s="144" t="s">
        <v>58</v>
      </c>
      <c r="X8" s="145"/>
      <c r="Y8" s="144" t="s">
        <v>60</v>
      </c>
      <c r="Z8" s="145"/>
    </row>
    <row r="9" spans="1:26" ht="20.100000000000001" customHeight="1" thickBot="1" x14ac:dyDescent="0.25">
      <c r="A9" s="138"/>
      <c r="B9" s="22"/>
      <c r="C9" s="146" t="s">
        <v>97</v>
      </c>
      <c r="D9" s="147"/>
      <c r="E9" s="146" t="s">
        <v>57</v>
      </c>
      <c r="F9" s="147"/>
      <c r="G9" s="146" t="s">
        <v>222</v>
      </c>
      <c r="H9" s="147"/>
      <c r="I9" s="146" t="s">
        <v>99</v>
      </c>
      <c r="J9" s="147"/>
      <c r="K9" s="146" t="s">
        <v>161</v>
      </c>
      <c r="L9" s="147"/>
      <c r="M9" s="146" t="s">
        <v>163</v>
      </c>
      <c r="N9" s="147"/>
      <c r="O9" s="146" t="s">
        <v>165</v>
      </c>
      <c r="P9" s="147"/>
      <c r="Q9" s="146" t="s">
        <v>104</v>
      </c>
      <c r="R9" s="147"/>
      <c r="S9" s="146" t="s">
        <v>106</v>
      </c>
      <c r="T9" s="147"/>
      <c r="U9" s="146" t="s">
        <v>71</v>
      </c>
      <c r="V9" s="147"/>
      <c r="W9" s="146" t="s">
        <v>59</v>
      </c>
      <c r="X9" s="147"/>
      <c r="Y9" s="146" t="s">
        <v>61</v>
      </c>
      <c r="Z9" s="147"/>
    </row>
    <row r="10" spans="1:26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</row>
    <row r="11" spans="1:26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68.7</v>
      </c>
      <c r="E11" s="114">
        <v>78.94</v>
      </c>
      <c r="F11" s="18">
        <f>IF(E11="No Bid","",IF(E11&lt;&gt;0,E11+'Basic Price Adjustment'!$E33,""))</f>
        <v>77.64</v>
      </c>
      <c r="G11" s="114">
        <v>77.27</v>
      </c>
      <c r="H11" s="18">
        <f>IF(G11="No Bid","",IF(G11&lt;&gt;0,G11+'Basic Price Adjustment'!$E33,""))</f>
        <v>75.97</v>
      </c>
      <c r="I11" s="114">
        <v>65</v>
      </c>
      <c r="J11" s="18">
        <f>IF(I11="No Bid","",IF(I11&lt;&gt;0,I11+'Basic Price Adjustment'!$E33,""))</f>
        <v>63.7</v>
      </c>
      <c r="K11" s="114">
        <v>66.31</v>
      </c>
      <c r="L11" s="18">
        <f>IF(K11="No Bid","",IF(K11&lt;&gt;0,K11+'Basic Price Adjustment'!$E33,""))</f>
        <v>65.010000000000005</v>
      </c>
      <c r="M11" s="114">
        <v>70.959999999999994</v>
      </c>
      <c r="N11" s="18">
        <f>IF(M11="No Bid","",IF(M11&lt;&gt;0,M11+'Basic Price Adjustment'!$E33,""))</f>
        <v>69.66</v>
      </c>
      <c r="O11" s="114">
        <v>70.959999999999994</v>
      </c>
      <c r="P11" s="18">
        <f>IF(O11="No Bid","",IF(O11&lt;&gt;0,O11+'Basic Price Adjustment'!$E33,""))</f>
        <v>69.66</v>
      </c>
      <c r="Q11" s="114">
        <v>97.5</v>
      </c>
      <c r="R11" s="18">
        <f>IF(Q11="No Bid","",IF(Q11&lt;&gt;0,Q11+'Basic Price Adjustment'!$E33,""))</f>
        <v>96.2</v>
      </c>
      <c r="S11" s="114">
        <v>78</v>
      </c>
      <c r="T11" s="18">
        <f>IF(S11="No Bid","",IF(S11&lt;&gt;0,S11+'Basic Price Adjustment'!$E33,""))</f>
        <v>76.7</v>
      </c>
      <c r="U11" s="114">
        <v>106.5</v>
      </c>
      <c r="V11" s="18">
        <f>IF(U11="No Bid","",IF(U11&lt;&gt;0,U11+'Basic Price Adjustment'!$E33,""))</f>
        <v>105.2</v>
      </c>
      <c r="W11" s="39">
        <v>72.75</v>
      </c>
      <c r="X11" s="18">
        <f>IF(W11="No Bid","",IF(W11&lt;&gt;0,W11+'Basic Price Adjustment'!$E33,""))</f>
        <v>71.45</v>
      </c>
      <c r="Y11" s="39">
        <v>62.75</v>
      </c>
      <c r="Z11" s="18">
        <f>IF(Y11="No Bid","",IF(Y11&lt;&gt;0,Y11+'Basic Price Adjustment'!$E33,""))</f>
        <v>61.45</v>
      </c>
    </row>
    <row r="12" spans="1:26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68.540000000000006</v>
      </c>
      <c r="E12" s="114">
        <v>79.89</v>
      </c>
      <c r="F12" s="18">
        <f>IF(E12="No Bid","",IF(E12&lt;&gt;0,E12+'Basic Price Adjustment'!$E34,""))</f>
        <v>78.430000000000007</v>
      </c>
      <c r="G12" s="114">
        <v>78.22</v>
      </c>
      <c r="H12" s="18">
        <f>IF(G12="No Bid","",IF(G12&lt;&gt;0,G12+'Basic Price Adjustment'!$E34,""))</f>
        <v>76.760000000000005</v>
      </c>
      <c r="I12" s="114"/>
      <c r="J12" s="18" t="str">
        <f>IF(I12="No Bid","",IF(I12&lt;&gt;0,I12+'Basic Price Adjustment'!$E34,""))</f>
        <v/>
      </c>
      <c r="K12" s="114">
        <v>65.83</v>
      </c>
      <c r="L12" s="18">
        <f>IF(K12="No Bid","",IF(K12&lt;&gt;0,K12+'Basic Price Adjustment'!$E34,""))</f>
        <v>64.37</v>
      </c>
      <c r="M12" s="114">
        <v>74.989999999999995</v>
      </c>
      <c r="N12" s="18">
        <f>IF(M12="No Bid","",IF(M12&lt;&gt;0,M12+'Basic Price Adjustment'!$E34,""))</f>
        <v>73.53</v>
      </c>
      <c r="O12" s="114">
        <v>74.989999999999995</v>
      </c>
      <c r="P12" s="18">
        <f>IF(O12="No Bid","",IF(O12&lt;&gt;0,O12+'Basic Price Adjustment'!$E34,""))</f>
        <v>73.53</v>
      </c>
      <c r="Q12" s="114">
        <v>97.5</v>
      </c>
      <c r="R12" s="18">
        <f>IF(Q12="No Bid","",IF(Q12&lt;&gt;0,Q12+'Basic Price Adjustment'!$E34,""))</f>
        <v>96.04</v>
      </c>
      <c r="S12" s="114">
        <v>78</v>
      </c>
      <c r="T12" s="18">
        <f>IF(S12="No Bid","",IF(S12&lt;&gt;0,S12+'Basic Price Adjustment'!$E34,""))</f>
        <v>76.540000000000006</v>
      </c>
      <c r="U12" s="114">
        <v>106.5</v>
      </c>
      <c r="V12" s="18">
        <f>IF(U12="No Bid","",IF(U12&lt;&gt;0,U12+'Basic Price Adjustment'!$E34,""))</f>
        <v>105.04</v>
      </c>
      <c r="W12" s="32">
        <v>80</v>
      </c>
      <c r="X12" s="18">
        <f>IF(W12="No Bid","",IF(W12&lt;&gt;0,W12+'Basic Price Adjustment'!$E34,""))</f>
        <v>78.540000000000006</v>
      </c>
      <c r="Y12" s="32">
        <v>69</v>
      </c>
      <c r="Z12" s="18">
        <f>IF(Y12="No Bid","",IF(Y12&lt;&gt;0,Y12+'Basic Price Adjustment'!$E34,""))</f>
        <v>67.540000000000006</v>
      </c>
    </row>
    <row r="13" spans="1:26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78.349999999999994</v>
      </c>
      <c r="E13" s="114">
        <v>80.72</v>
      </c>
      <c r="F13" s="18">
        <f>IF(E13="No Bid","",IF(E13&lt;&gt;0,E13+'Basic Price Adjustment'!$E35,""))</f>
        <v>79.069999999999993</v>
      </c>
      <c r="G13" s="114">
        <v>80.12</v>
      </c>
      <c r="H13" s="18">
        <f>IF(G13="No Bid","",IF(G13&lt;&gt;0,G13+'Basic Price Adjustment'!$E35,""))</f>
        <v>78.47</v>
      </c>
      <c r="I13" s="114">
        <v>74.5</v>
      </c>
      <c r="J13" s="18">
        <f>IF(I13="No Bid","",IF(I13&lt;&gt;0,I13+'Basic Price Adjustment'!$E35,""))</f>
        <v>72.849999999999994</v>
      </c>
      <c r="K13" s="114">
        <v>71.680000000000007</v>
      </c>
      <c r="L13" s="18">
        <f>IF(K13="No Bid","",IF(K13&lt;&gt;0,K13+'Basic Price Adjustment'!$E35,""))</f>
        <v>70.03</v>
      </c>
      <c r="M13" s="114">
        <v>75.260000000000005</v>
      </c>
      <c r="N13" s="18">
        <f>IF(M13="No Bid","",IF(M13&lt;&gt;0,M13+'Basic Price Adjustment'!$E35,""))</f>
        <v>73.61</v>
      </c>
      <c r="O13" s="114">
        <v>75.260000000000005</v>
      </c>
      <c r="P13" s="18">
        <f>IF(O13="No Bid","",IF(O13&lt;&gt;0,O13+'Basic Price Adjustment'!$E35,""))</f>
        <v>73.61</v>
      </c>
      <c r="Q13" s="114">
        <v>100.5</v>
      </c>
      <c r="R13" s="18">
        <f>IF(Q13="No Bid","",IF(Q13&lt;&gt;0,Q13+'Basic Price Adjustment'!$E35,""))</f>
        <v>98.85</v>
      </c>
      <c r="S13" s="114">
        <v>87.5</v>
      </c>
      <c r="T13" s="18">
        <f>IF(S13="No Bid","",IF(S13&lt;&gt;0,S13+'Basic Price Adjustment'!$E35,""))</f>
        <v>85.85</v>
      </c>
      <c r="U13" s="114">
        <v>113</v>
      </c>
      <c r="V13" s="18">
        <f>IF(U13="No Bid","",IF(U13&lt;&gt;0,U13+'Basic Price Adjustment'!$E35,""))</f>
        <v>111.35</v>
      </c>
      <c r="W13" s="38">
        <v>80</v>
      </c>
      <c r="X13" s="18">
        <f>IF(W13="No Bid","",IF(W13&lt;&gt;0,W13+'Basic Price Adjustment'!$E35,""))</f>
        <v>78.349999999999994</v>
      </c>
      <c r="Y13" s="38">
        <v>69</v>
      </c>
      <c r="Z13" s="18">
        <f>IF(Y13="No Bid","",IF(Y13&lt;&gt;0,Y13+'Basic Price Adjustment'!$E35,""))</f>
        <v>67.349999999999994</v>
      </c>
    </row>
    <row r="14" spans="1:26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78.349999999999994</v>
      </c>
      <c r="E14" s="114">
        <v>80.72</v>
      </c>
      <c r="F14" s="18">
        <f>IF(E14="No Bid","",IF(E14&lt;&gt;0,E14+'Basic Price Adjustment'!$E36,""))</f>
        <v>79.069999999999993</v>
      </c>
      <c r="G14" s="114">
        <v>80.12</v>
      </c>
      <c r="H14" s="18">
        <f>IF(G14="No Bid","",IF(G14&lt;&gt;0,G14+'Basic Price Adjustment'!$E36,""))</f>
        <v>78.47</v>
      </c>
      <c r="I14" s="114">
        <v>74.5</v>
      </c>
      <c r="J14" s="18">
        <f>IF(I14="No Bid","",IF(I14&lt;&gt;0,I14+'Basic Price Adjustment'!$E36,""))</f>
        <v>72.849999999999994</v>
      </c>
      <c r="K14" s="114">
        <v>71.680000000000007</v>
      </c>
      <c r="L14" s="18">
        <f>IF(K14="No Bid","",IF(K14&lt;&gt;0,K14+'Basic Price Adjustment'!$E36,""))</f>
        <v>70.03</v>
      </c>
      <c r="M14" s="114">
        <v>75.260000000000005</v>
      </c>
      <c r="N14" s="18">
        <f>IF(M14="No Bid","",IF(M14&lt;&gt;0,M14+'Basic Price Adjustment'!$E36,""))</f>
        <v>73.61</v>
      </c>
      <c r="O14" s="114">
        <v>75.260000000000005</v>
      </c>
      <c r="P14" s="18">
        <f>IF(O14="No Bid","",IF(O14&lt;&gt;0,O14+'Basic Price Adjustment'!$E36,""))</f>
        <v>73.61</v>
      </c>
      <c r="Q14" s="114">
        <v>100.5</v>
      </c>
      <c r="R14" s="18">
        <f>IF(Q14="No Bid","",IF(Q14&lt;&gt;0,Q14+'Basic Price Adjustment'!$E36,""))</f>
        <v>98.85</v>
      </c>
      <c r="S14" s="114">
        <v>87.5</v>
      </c>
      <c r="T14" s="18">
        <f>IF(S14="No Bid","",IF(S14&lt;&gt;0,S14+'Basic Price Adjustment'!$E36,""))</f>
        <v>85.85</v>
      </c>
      <c r="U14" s="114">
        <v>113</v>
      </c>
      <c r="V14" s="18">
        <f>IF(U14="No Bid","",IF(U14&lt;&gt;0,U14+'Basic Price Adjustment'!$E36,""))</f>
        <v>111.35</v>
      </c>
      <c r="W14" s="32">
        <v>80</v>
      </c>
      <c r="X14" s="18">
        <f>IF(W14="No Bid","",IF(W14&lt;&gt;0,W14+'Basic Price Adjustment'!$E36,""))</f>
        <v>78.349999999999994</v>
      </c>
      <c r="Y14" s="32">
        <v>69</v>
      </c>
      <c r="Z14" s="18">
        <f>IF(Y14="No Bid","",IF(Y14&lt;&gt;0,Y14+'Basic Price Adjustment'!$E36,""))</f>
        <v>67.349999999999994</v>
      </c>
    </row>
    <row r="15" spans="1:26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78.290000000000006</v>
      </c>
      <c r="E15" s="114">
        <v>81.39</v>
      </c>
      <c r="F15" s="18">
        <f>IF(E15="No Bid","",IF(E15&lt;&gt;0,E15+'Basic Price Adjustment'!$E37,""))</f>
        <v>79.680000000000007</v>
      </c>
      <c r="G15" s="114">
        <v>82.83</v>
      </c>
      <c r="H15" s="18">
        <f>IF(G15="No Bid","",IF(G15&lt;&gt;0,G15+'Basic Price Adjustment'!$E37,""))</f>
        <v>81.12</v>
      </c>
      <c r="I15" s="114">
        <v>78.5</v>
      </c>
      <c r="J15" s="18">
        <f>IF(I15="No Bid","",IF(I15&lt;&gt;0,I15+'Basic Price Adjustment'!$E37,""))</f>
        <v>76.790000000000006</v>
      </c>
      <c r="K15" s="114">
        <v>72.78</v>
      </c>
      <c r="L15" s="18">
        <f>IF(K15="No Bid","",IF(K15&lt;&gt;0,K15+'Basic Price Adjustment'!$E37,""))</f>
        <v>71.070000000000007</v>
      </c>
      <c r="M15" s="114">
        <v>75.459999999999994</v>
      </c>
      <c r="N15" s="18">
        <f>IF(M15="No Bid","",IF(M15&lt;&gt;0,M15+'Basic Price Adjustment'!$E37,""))</f>
        <v>73.75</v>
      </c>
      <c r="O15" s="114">
        <v>75.459999999999994</v>
      </c>
      <c r="P15" s="18">
        <f>IF(O15="No Bid","",IF(O15&lt;&gt;0,O15+'Basic Price Adjustment'!$E37,""))</f>
        <v>73.75</v>
      </c>
      <c r="Q15" s="114">
        <v>100.5</v>
      </c>
      <c r="R15" s="18">
        <f>IF(Q15="No Bid","",IF(Q15&lt;&gt;0,Q15+'Basic Price Adjustment'!$E37,""))</f>
        <v>98.79</v>
      </c>
      <c r="S15" s="114">
        <v>87.5</v>
      </c>
      <c r="T15" s="18">
        <f>IF(S15="No Bid","",IF(S15&lt;&gt;0,S15+'Basic Price Adjustment'!$E37,""))</f>
        <v>85.79</v>
      </c>
      <c r="U15" s="114">
        <v>113</v>
      </c>
      <c r="V15" s="18">
        <f>IF(U15="No Bid","",IF(U15&lt;&gt;0,U15+'Basic Price Adjustment'!$E37,""))</f>
        <v>111.29</v>
      </c>
      <c r="W15" s="38">
        <v>80</v>
      </c>
      <c r="X15" s="18">
        <f>IF(W15="No Bid","",IF(W15&lt;&gt;0,W15+'Basic Price Adjustment'!$E37,""))</f>
        <v>78.290000000000006</v>
      </c>
      <c r="Y15" s="38">
        <v>69</v>
      </c>
      <c r="Z15" s="18">
        <f>IF(Y15="No Bid","",IF(Y15&lt;&gt;0,Y15+'Basic Price Adjustment'!$E37,""))</f>
        <v>67.290000000000006</v>
      </c>
    </row>
    <row r="16" spans="1:26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89.539999999999992</v>
      </c>
      <c r="G16" s="114">
        <v>89.57</v>
      </c>
      <c r="H16" s="18">
        <f>IF(G16="No Bid","",IF(G16&lt;&gt;0,G16+'Basic Price Adjustment'!$E38,""))</f>
        <v>87.889999999999986</v>
      </c>
      <c r="I16" s="114"/>
      <c r="J16" s="18" t="str">
        <f>IF(I16="No Bid","",IF(I16&lt;&gt;0,I16+'Basic Price Adjustment'!$E38,""))</f>
        <v/>
      </c>
      <c r="K16" s="114">
        <v>75.819999999999993</v>
      </c>
      <c r="L16" s="18">
        <f>IF(K16="No Bid","",IF(K16&lt;&gt;0,K16+'Basic Price Adjustment'!$E38,""))</f>
        <v>74.139999999999986</v>
      </c>
      <c r="M16" s="114">
        <v>79.3</v>
      </c>
      <c r="N16" s="18">
        <f>IF(M16="No Bid","",IF(M16&lt;&gt;0,M16+'Basic Price Adjustment'!$E38,""))</f>
        <v>77.61999999999999</v>
      </c>
      <c r="O16" s="114">
        <v>79.3</v>
      </c>
      <c r="P16" s="18">
        <f>IF(O16="No Bid","",IF(O16&lt;&gt;0,O16+'Basic Price Adjustment'!$E38,""))</f>
        <v>77.61999999999999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116.82</v>
      </c>
      <c r="W16" s="32">
        <v>93</v>
      </c>
      <c r="X16" s="18">
        <f>IF(W16="No Bid","",IF(W16&lt;&gt;0,W16+'Basic Price Adjustment'!$E38,""))</f>
        <v>91.32</v>
      </c>
      <c r="Y16" s="32">
        <v>83</v>
      </c>
      <c r="Z16" s="18">
        <f>IF(Y16="No Bid","",IF(Y16&lt;&gt;0,Y16+'Basic Price Adjustment'!$E38,""))</f>
        <v>81.319999999999993</v>
      </c>
    </row>
    <row r="17" spans="1:26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78.45</v>
      </c>
      <c r="E17" s="114">
        <v>83.54</v>
      </c>
      <c r="F17" s="18">
        <f>IF(E17="No Bid","",IF(E17&lt;&gt;0,E17+'Basic Price Adjustment'!$E39,""))</f>
        <v>81.990000000000009</v>
      </c>
      <c r="G17" s="114">
        <v>80.45</v>
      </c>
      <c r="H17" s="18">
        <f>IF(G17="No Bid","",IF(G17&lt;&gt;0,G17+'Basic Price Adjustment'!$E39,""))</f>
        <v>78.900000000000006</v>
      </c>
      <c r="I17" s="114"/>
      <c r="J17" s="18" t="str">
        <f>IF(I17="No Bid","",IF(I17&lt;&gt;0,I17+'Basic Price Adjustment'!$E39,""))</f>
        <v/>
      </c>
      <c r="K17" s="114">
        <v>71.709999999999994</v>
      </c>
      <c r="L17" s="18">
        <f>IF(K17="No Bid","",IF(K17&lt;&gt;0,K17+'Basic Price Adjustment'!$E39,""))</f>
        <v>70.16</v>
      </c>
      <c r="M17" s="114">
        <v>75.3</v>
      </c>
      <c r="N17" s="18">
        <f>IF(M17="No Bid","",IF(M17&lt;&gt;0,M17+'Basic Price Adjustment'!$E39,""))</f>
        <v>73.75</v>
      </c>
      <c r="O17" s="114">
        <v>75.3</v>
      </c>
      <c r="P17" s="18">
        <f>IF(O17="No Bid","",IF(O17&lt;&gt;0,O17+'Basic Price Adjustment'!$E39,""))</f>
        <v>73.75</v>
      </c>
      <c r="Q17" s="114">
        <v>101.25</v>
      </c>
      <c r="R17" s="18">
        <f>IF(Q17="No Bid","",IF(Q17&lt;&gt;0,Q17+'Basic Price Adjustment'!$E39,""))</f>
        <v>99.7</v>
      </c>
      <c r="S17" s="114">
        <v>88</v>
      </c>
      <c r="T17" s="18">
        <f>IF(S17="No Bid","",IF(S17&lt;&gt;0,S17+'Basic Price Adjustment'!$E39,""))</f>
        <v>86.45</v>
      </c>
      <c r="U17" s="114">
        <v>114.5</v>
      </c>
      <c r="V17" s="18">
        <f>IF(U17="No Bid","",IF(U17&lt;&gt;0,U17+'Basic Price Adjustment'!$E39,""))</f>
        <v>112.95</v>
      </c>
      <c r="W17" s="38">
        <v>82</v>
      </c>
      <c r="X17" s="18">
        <f>IF(W17="No Bid","",IF(W17&lt;&gt;0,W17+'Basic Price Adjustment'!$E39,""))</f>
        <v>80.45</v>
      </c>
      <c r="Y17" s="38">
        <v>72</v>
      </c>
      <c r="Z17" s="18">
        <f>IF(Y17="No Bid","",IF(Y17&lt;&gt;0,Y17+'Basic Price Adjustment'!$E39,""))</f>
        <v>70.45</v>
      </c>
    </row>
    <row r="18" spans="1:26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79.97</v>
      </c>
      <c r="E18" s="114">
        <v>88.1</v>
      </c>
      <c r="F18" s="18">
        <f>IF(E18="No Bid","",IF(E18&lt;&gt;0,E18+'Basic Price Adjustment'!$E40,""))</f>
        <v>86.07</v>
      </c>
      <c r="G18" s="114">
        <v>87.7</v>
      </c>
      <c r="H18" s="18">
        <f>IF(G18="No Bid","",IF(G18&lt;&gt;0,G18+'Basic Price Adjustment'!$E40,""))</f>
        <v>85.67</v>
      </c>
      <c r="I18" s="114">
        <v>79.5</v>
      </c>
      <c r="J18" s="18">
        <f>IF(I18="No Bid","",IF(I18&lt;&gt;0,I18+'Basic Price Adjustment'!$E40,""))</f>
        <v>77.47</v>
      </c>
      <c r="K18" s="114">
        <v>80.86</v>
      </c>
      <c r="L18" s="18">
        <f>IF(K18="No Bid","",IF(K18&lt;&gt;0,K18+'Basic Price Adjustment'!$E40,""))</f>
        <v>78.83</v>
      </c>
      <c r="M18" s="114">
        <v>80.22</v>
      </c>
      <c r="N18" s="18">
        <f>IF(M18="No Bid","",IF(M18&lt;&gt;0,M18+'Basic Price Adjustment'!$E40,""))</f>
        <v>78.19</v>
      </c>
      <c r="O18" s="114">
        <v>80.22</v>
      </c>
      <c r="P18" s="18">
        <f>IF(O18="No Bid","",IF(O18&lt;&gt;0,O18+'Basic Price Adjustment'!$E40,""))</f>
        <v>78.19</v>
      </c>
      <c r="Q18" s="114">
        <v>106.5</v>
      </c>
      <c r="R18" s="18">
        <f>IF(Q18="No Bid","",IF(Q18&lt;&gt;0,Q18+'Basic Price Adjustment'!$E40,""))</f>
        <v>104.47</v>
      </c>
      <c r="S18" s="114">
        <v>90.5</v>
      </c>
      <c r="T18" s="18">
        <f>IF(S18="No Bid","",IF(S18&lt;&gt;0,S18+'Basic Price Adjustment'!$E40,""))</f>
        <v>88.47</v>
      </c>
      <c r="U18" s="114">
        <v>120.5</v>
      </c>
      <c r="V18" s="18">
        <f>IF(U18="No Bid","",IF(U18&lt;&gt;0,U18+'Basic Price Adjustment'!$E40,""))</f>
        <v>118.47</v>
      </c>
      <c r="W18" s="32">
        <v>84</v>
      </c>
      <c r="X18" s="18">
        <f>IF(W18="No Bid","",IF(W18&lt;&gt;0,W18+'Basic Price Adjustment'!$E40,""))</f>
        <v>81.97</v>
      </c>
      <c r="Y18" s="32">
        <v>77</v>
      </c>
      <c r="Z18" s="18">
        <f>IF(Y18="No Bid","",IF(Y18&lt;&gt;0,Y18+'Basic Price Adjustment'!$E40,""))</f>
        <v>74.97</v>
      </c>
    </row>
    <row r="19" spans="1:26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93</v>
      </c>
      <c r="E19" s="114">
        <v>97.57</v>
      </c>
      <c r="F19" s="18">
        <f>IF(E19="No Bid","",IF(E19&lt;&gt;0,E19+'Basic Price Adjustment'!$E41,""))</f>
        <v>95.57</v>
      </c>
      <c r="G19" s="114">
        <v>93.17</v>
      </c>
      <c r="H19" s="18">
        <f>IF(G19="No Bid","",IF(G19&lt;&gt;0,G19+'Basic Price Adjustment'!$E41,""))</f>
        <v>91.17</v>
      </c>
      <c r="I19" s="114"/>
      <c r="J19" s="18" t="str">
        <f>IF(I19="No Bid","",IF(I19&lt;&gt;0,I19+'Basic Price Adjustment'!$E41,""))</f>
        <v/>
      </c>
      <c r="K19" s="114">
        <v>81.650000000000006</v>
      </c>
      <c r="L19" s="18">
        <f>IF(K19="No Bid","",IF(K19&lt;&gt;0,K19+'Basic Price Adjustment'!$E41,""))</f>
        <v>79.650000000000006</v>
      </c>
      <c r="M19" s="114">
        <v>85.26</v>
      </c>
      <c r="N19" s="18">
        <f>IF(M19="No Bid","",IF(M19&lt;&gt;0,M19+'Basic Price Adjustment'!$E41,""))</f>
        <v>83.26</v>
      </c>
      <c r="O19" s="114">
        <v>85.26</v>
      </c>
      <c r="P19" s="18">
        <f>IF(O19="No Bid","",IF(O19&lt;&gt;0,O19+'Basic Price Adjustment'!$E41,""))</f>
        <v>83.26</v>
      </c>
      <c r="Q19" s="114">
        <v>112</v>
      </c>
      <c r="R19" s="18">
        <f>IF(Q19="No Bid","",IF(Q19&lt;&gt;0,Q19+'Basic Price Adjustment'!$E41,""))</f>
        <v>110</v>
      </c>
      <c r="S19" s="114">
        <v>104.5</v>
      </c>
      <c r="T19" s="18">
        <f>IF(S19="No Bid","",IF(S19&lt;&gt;0,S19+'Basic Price Adjustment'!$E41,""))</f>
        <v>102.5</v>
      </c>
      <c r="U19" s="114">
        <v>122.5</v>
      </c>
      <c r="V19" s="18">
        <f>IF(U19="No Bid","",IF(U19&lt;&gt;0,U19+'Basic Price Adjustment'!$E41,""))</f>
        <v>120.5</v>
      </c>
      <c r="W19" s="38">
        <v>86</v>
      </c>
      <c r="X19" s="18">
        <f>IF(W19="No Bid","",IF(W19&lt;&gt;0,W19+'Basic Price Adjustment'!$E41,""))</f>
        <v>84</v>
      </c>
      <c r="Y19" s="38">
        <v>79</v>
      </c>
      <c r="Z19" s="18">
        <f>IF(Y19="No Bid","",IF(Y19&lt;&gt;0,Y19+'Basic Price Adjustment'!$E41,""))</f>
        <v>77</v>
      </c>
    </row>
    <row r="20" spans="1:26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81</v>
      </c>
      <c r="E20" s="114">
        <v>88.1</v>
      </c>
      <c r="F20" s="18">
        <f>IF(E20="No Bid","",IF(E20&lt;&gt;0,E20+'Basic Price Adjustment'!$E42,""))</f>
        <v>86.1</v>
      </c>
      <c r="G20" s="114">
        <v>87.7</v>
      </c>
      <c r="H20" s="18">
        <f>IF(G20="No Bid","",IF(G20&lt;&gt;0,G20+'Basic Price Adjustment'!$E42,""))</f>
        <v>85.7</v>
      </c>
      <c r="I20" s="114">
        <v>79.5</v>
      </c>
      <c r="J20" s="18">
        <f>IF(I20="No Bid","",IF(I20&lt;&gt;0,I20+'Basic Price Adjustment'!$E42,""))</f>
        <v>77.5</v>
      </c>
      <c r="K20" s="114">
        <v>78.900000000000006</v>
      </c>
      <c r="L20" s="18">
        <f>IF(K20="No Bid","",IF(K20&lt;&gt;0,K20+'Basic Price Adjustment'!$E42,""))</f>
        <v>76.900000000000006</v>
      </c>
      <c r="M20" s="114">
        <v>80.23</v>
      </c>
      <c r="N20" s="18">
        <f>IF(M20="No Bid","",IF(M20&lt;&gt;0,M20+'Basic Price Adjustment'!$E42,""))</f>
        <v>78.23</v>
      </c>
      <c r="O20" s="114">
        <v>80.23</v>
      </c>
      <c r="P20" s="18">
        <f>IF(O20="No Bid","",IF(O20&lt;&gt;0,O20+'Basic Price Adjustment'!$E42,""))</f>
        <v>78.23</v>
      </c>
      <c r="Q20" s="114">
        <v>106.5</v>
      </c>
      <c r="R20" s="18">
        <f>IF(Q20="No Bid","",IF(Q20&lt;&gt;0,Q20+'Basic Price Adjustment'!$E42,""))</f>
        <v>104.5</v>
      </c>
      <c r="S20" s="114">
        <v>90.5</v>
      </c>
      <c r="T20" s="18">
        <f>IF(S20="No Bid","",IF(S20&lt;&gt;0,S20+'Basic Price Adjustment'!$E42,""))</f>
        <v>88.5</v>
      </c>
      <c r="U20" s="114">
        <v>120.5</v>
      </c>
      <c r="V20" s="18">
        <f>IF(U20="No Bid","",IF(U20&lt;&gt;0,U20+'Basic Price Adjustment'!$E42,""))</f>
        <v>118.5</v>
      </c>
      <c r="W20" s="32">
        <v>84</v>
      </c>
      <c r="X20" s="18">
        <f>IF(W20="No Bid","",IF(W20&lt;&gt;0,W20+'Basic Price Adjustment'!$E42,""))</f>
        <v>82</v>
      </c>
      <c r="Y20" s="32">
        <v>77</v>
      </c>
      <c r="Z20" s="18">
        <f>IF(Y20="No Bid","",IF(Y20&lt;&gt;0,Y20+'Basic Price Adjustment'!$E42,""))</f>
        <v>75</v>
      </c>
    </row>
    <row r="21" spans="1:26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92.03</v>
      </c>
      <c r="E21" s="114">
        <v>97.57</v>
      </c>
      <c r="F21" s="18">
        <f>IF(E21="No Bid","",IF(E21&lt;&gt;0,E21+'Basic Price Adjustment'!$E43,""))</f>
        <v>95.6</v>
      </c>
      <c r="G21" s="114">
        <v>95.9</v>
      </c>
      <c r="H21" s="18">
        <f>IF(G21="No Bid","",IF(G21&lt;&gt;0,G21+'Basic Price Adjustment'!$E43,""))</f>
        <v>93.93</v>
      </c>
      <c r="I21" s="114">
        <v>85</v>
      </c>
      <c r="J21" s="18">
        <f>IF(I21="No Bid","",IF(I21&lt;&gt;0,I21+'Basic Price Adjustment'!$E43,""))</f>
        <v>83.03</v>
      </c>
      <c r="K21" s="114">
        <v>81.66</v>
      </c>
      <c r="L21" s="18">
        <f>IF(K21="No Bid","",IF(K21&lt;&gt;0,K21+'Basic Price Adjustment'!$E43,""))</f>
        <v>79.69</v>
      </c>
      <c r="M21" s="114">
        <v>85.42</v>
      </c>
      <c r="N21" s="18">
        <f>IF(M21="No Bid","",IF(M21&lt;&gt;0,M21+'Basic Price Adjustment'!$E43,""))</f>
        <v>83.45</v>
      </c>
      <c r="O21" s="114">
        <v>85.42</v>
      </c>
      <c r="P21" s="18">
        <f>IF(O21="No Bid","",IF(O21&lt;&gt;0,O21+'Basic Price Adjustment'!$E43,""))</f>
        <v>83.45</v>
      </c>
      <c r="Q21" s="114">
        <v>109</v>
      </c>
      <c r="R21" s="18">
        <f>IF(Q21="No Bid","",IF(Q21&lt;&gt;0,Q21+'Basic Price Adjustment'!$E43,""))</f>
        <v>107.03</v>
      </c>
      <c r="S21" s="114">
        <v>103.5</v>
      </c>
      <c r="T21" s="18">
        <f>IF(S21="No Bid","",IF(S21&lt;&gt;0,S21+'Basic Price Adjustment'!$E43,""))</f>
        <v>101.53</v>
      </c>
      <c r="U21" s="114">
        <v>121.5</v>
      </c>
      <c r="V21" s="18">
        <f>IF(U21="No Bid","",IF(U21&lt;&gt;0,U21+'Basic Price Adjustment'!$E43,""))</f>
        <v>119.53</v>
      </c>
      <c r="W21" s="38">
        <v>102.5</v>
      </c>
      <c r="X21" s="18">
        <f>IF(W21="No Bid","",IF(W21&lt;&gt;0,W21+'Basic Price Adjustment'!$E43,""))</f>
        <v>100.53</v>
      </c>
      <c r="Y21" s="38">
        <v>95.5</v>
      </c>
      <c r="Z21" s="18">
        <f>IF(Y21="No Bid","",IF(Y21&lt;&gt;0,Y21+'Basic Price Adjustment'!$E43,""))</f>
        <v>93.53</v>
      </c>
    </row>
    <row r="22" spans="1:26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116.42999999999999</v>
      </c>
      <c r="G22" s="114">
        <v>118.91</v>
      </c>
      <c r="H22" s="18">
        <f>IF(G22="No Bid","",IF(G22&lt;&gt;0,G22+'Basic Price Adjustment'!$E44,""))</f>
        <v>116.42999999999999</v>
      </c>
      <c r="I22" s="114"/>
      <c r="J22" s="18" t="str">
        <f>IF(I22="No Bid","",IF(I22&lt;&gt;0,I22+'Basic Price Adjustment'!$E44,""))</f>
        <v/>
      </c>
      <c r="K22" s="114">
        <v>90</v>
      </c>
      <c r="L22" s="18">
        <f>IF(K22="No Bid","",IF(K22&lt;&gt;0,K22+'Basic Price Adjustment'!$E44,""))</f>
        <v>87.52</v>
      </c>
      <c r="M22" s="114">
        <v>100.73</v>
      </c>
      <c r="N22" s="18">
        <f>IF(M22="No Bid","",IF(M22&lt;&gt;0,M22+'Basic Price Adjustment'!$E44,""))</f>
        <v>98.25</v>
      </c>
      <c r="O22" s="114">
        <v>108.01</v>
      </c>
      <c r="P22" s="18">
        <f>IF(O22="No Bid","",IF(O22&lt;&gt;0,O22+'Basic Price Adjustment'!$E44,""))</f>
        <v>105.53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32">
        <v>117.75</v>
      </c>
      <c r="X22" s="18">
        <f>IF(W22="No Bid","",IF(W22&lt;&gt;0,W22+'Basic Price Adjustment'!$E44,""))</f>
        <v>115.27</v>
      </c>
      <c r="Y22" s="32">
        <v>100.5</v>
      </c>
      <c r="Z22" s="18">
        <f>IF(Y22="No Bid","",IF(Y22&lt;&gt;0,Y22+'Basic Price Adjustment'!$E44,""))</f>
        <v>98.02</v>
      </c>
    </row>
    <row r="23" spans="1:26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116.60000000000001</v>
      </c>
      <c r="G23" s="114">
        <v>118.95</v>
      </c>
      <c r="H23" s="18">
        <f>IF(G23="No Bid","",IF(G23&lt;&gt;0,G23+'Basic Price Adjustment'!$E45,""))</f>
        <v>116.60000000000001</v>
      </c>
      <c r="I23" s="114"/>
      <c r="J23" s="18" t="str">
        <f>IF(I23="No Bid","",IF(I23&lt;&gt;0,I23+'Basic Price Adjustment'!$E45,""))</f>
        <v/>
      </c>
      <c r="K23" s="114">
        <v>91.74</v>
      </c>
      <c r="L23" s="18">
        <f>IF(K23="No Bid","",IF(K23&lt;&gt;0,K23+'Basic Price Adjustment'!$E45,""))</f>
        <v>89.39</v>
      </c>
      <c r="M23" s="114">
        <v>103.38</v>
      </c>
      <c r="N23" s="18">
        <f>IF(M23="No Bid","",IF(M23&lt;&gt;0,M23+'Basic Price Adjustment'!$E45,""))</f>
        <v>101.03</v>
      </c>
      <c r="O23" s="114">
        <v>110.8</v>
      </c>
      <c r="P23" s="18">
        <f>IF(O23="No Bid","",IF(O23&lt;&gt;0,O23+'Basic Price Adjustment'!$E45,""))</f>
        <v>108.45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38">
        <v>130</v>
      </c>
      <c r="X23" s="18">
        <f>IF(W23="No Bid","",IF(W23&lt;&gt;0,W23+'Basic Price Adjustment'!$E45,""))</f>
        <v>127.65</v>
      </c>
      <c r="Y23" s="38">
        <v>122</v>
      </c>
      <c r="Z23" s="18">
        <f>IF(Y23="No Bid","",IF(Y23&lt;&gt;0,Y23+'Basic Price Adjustment'!$E45,""))</f>
        <v>119.65</v>
      </c>
    </row>
    <row r="24" spans="1:26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111.55</v>
      </c>
      <c r="G24" s="114">
        <v>103.94</v>
      </c>
      <c r="H24" s="18">
        <f>IF(G24="No Bid","",IF(G24&lt;&gt;0,G24+'Basic Price Adjustment'!$E46,""))</f>
        <v>101.55</v>
      </c>
      <c r="I24" s="114"/>
      <c r="J24" s="18" t="str">
        <f>IF(I24="No Bid","",IF(I24&lt;&gt;0,I24+'Basic Price Adjustment'!$E46,""))</f>
        <v/>
      </c>
      <c r="K24" s="114">
        <v>91.76</v>
      </c>
      <c r="L24" s="18">
        <f>IF(K24="No Bid","",IF(K24&lt;&gt;0,K24+'Basic Price Adjustment'!$E46,""))</f>
        <v>89.37</v>
      </c>
      <c r="M24" s="114">
        <v>97.14</v>
      </c>
      <c r="N24" s="18">
        <f>IF(M24="No Bid","",IF(M24&lt;&gt;0,M24+'Basic Price Adjustment'!$E46,""))</f>
        <v>94.75</v>
      </c>
      <c r="O24" s="114">
        <v>106.19</v>
      </c>
      <c r="P24" s="18">
        <f>IF(O24="No Bid","",IF(O24&lt;&gt;0,O24+'Basic Price Adjustment'!$E46,""))</f>
        <v>103.8</v>
      </c>
      <c r="Q24" s="114">
        <v>119</v>
      </c>
      <c r="R24" s="18">
        <f>IF(Q24="No Bid","",IF(Q24&lt;&gt;0,Q24+'Basic Price Adjustment'!$E46,""))</f>
        <v>116.61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32">
        <v>114.75</v>
      </c>
      <c r="X24" s="18">
        <f>IF(W24="No Bid","",IF(W24&lt;&gt;0,W24+'Basic Price Adjustment'!$E46,""))</f>
        <v>112.36</v>
      </c>
      <c r="Y24" s="32">
        <v>98.5</v>
      </c>
      <c r="Z24" s="18">
        <f>IF(Y24="No Bid","",IF(Y24&lt;&gt;0,Y24+'Basic Price Adjustment'!$E46,""))</f>
        <v>96.11</v>
      </c>
    </row>
    <row r="25" spans="1:26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116.47</v>
      </c>
      <c r="G25" s="114">
        <v>118.92</v>
      </c>
      <c r="H25" s="18">
        <f>IF(G25="No Bid","",IF(G25&lt;&gt;0,G25+'Basic Price Adjustment'!$E47,""))</f>
        <v>116.47</v>
      </c>
      <c r="I25" s="114"/>
      <c r="J25" s="18" t="str">
        <f>IF(I25="No Bid","",IF(I25&lt;&gt;0,I25+'Basic Price Adjustment'!$E47,""))</f>
        <v/>
      </c>
      <c r="K25" s="114">
        <v>95.61</v>
      </c>
      <c r="L25" s="18">
        <f>IF(K25="No Bid","",IF(K25&lt;&gt;0,K25+'Basic Price Adjustment'!$E47,""))</f>
        <v>93.16</v>
      </c>
      <c r="M25" s="114">
        <v>100.45</v>
      </c>
      <c r="N25" s="18">
        <f>IF(M25="No Bid","",IF(M25&lt;&gt;0,M25+'Basic Price Adjustment'!$E47,""))</f>
        <v>98</v>
      </c>
      <c r="O25" s="114">
        <v>107.24</v>
      </c>
      <c r="P25" s="18">
        <f>IF(O25="No Bid","",IF(O25&lt;&gt;0,O25+'Basic Price Adjustment'!$E47,""))</f>
        <v>104.78999999999999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38">
        <v>126.5</v>
      </c>
      <c r="X25" s="18">
        <f>IF(W25="No Bid","",IF(W25&lt;&gt;0,W25+'Basic Price Adjustment'!$E47,""))</f>
        <v>124.05</v>
      </c>
      <c r="Y25" s="38">
        <v>121</v>
      </c>
      <c r="Z25" s="18">
        <f>IF(Y25="No Bid","",IF(Y25&lt;&gt;0,Y25+'Basic Price Adjustment'!$E47,""))</f>
        <v>118.55</v>
      </c>
    </row>
    <row r="26" spans="1:26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92.16</v>
      </c>
      <c r="E26" s="114">
        <v>96.22</v>
      </c>
      <c r="F26" s="18">
        <f>IF(E26="No Bid","",IF(E26&lt;&gt;0,E26+'Basic Price Adjustment'!$E48,""))</f>
        <v>94.38</v>
      </c>
      <c r="G26" s="114">
        <v>96.22</v>
      </c>
      <c r="H26" s="18">
        <f>IF(G26="No Bid","",IF(G26&lt;&gt;0,G26+'Basic Price Adjustment'!$E48,""))</f>
        <v>94.38</v>
      </c>
      <c r="I26" s="114"/>
      <c r="J26" s="18" t="str">
        <f>IF(I26="No Bid","",IF(I26&lt;&gt;0,I26+'Basic Price Adjustment'!$E48,""))</f>
        <v/>
      </c>
      <c r="K26" s="114">
        <v>81.22</v>
      </c>
      <c r="L26" s="18">
        <f>IF(K26="No Bid","",IF(K26&lt;&gt;0,K26+'Basic Price Adjustment'!$E48,""))</f>
        <v>79.38</v>
      </c>
      <c r="M26" s="114">
        <v>86.13</v>
      </c>
      <c r="N26" s="18">
        <f>IF(M26="No Bid","",IF(M26&lt;&gt;0,M26+'Basic Price Adjustment'!$E48,""))</f>
        <v>84.289999999999992</v>
      </c>
      <c r="O26" s="114">
        <v>89.64</v>
      </c>
      <c r="P26" s="18">
        <f>IF(O26="No Bid","",IF(O26&lt;&gt;0,O26+'Basic Price Adjustment'!$E48,""))</f>
        <v>87.8</v>
      </c>
      <c r="Q26" s="114">
        <v>106</v>
      </c>
      <c r="R26" s="18">
        <f>IF(Q26="No Bid","",IF(Q26&lt;&gt;0,Q26+'Basic Price Adjustment'!$E48,""))</f>
        <v>104.16</v>
      </c>
      <c r="S26" s="114">
        <v>102.5</v>
      </c>
      <c r="T26" s="18">
        <f>IF(S26="No Bid","",IF(S26&lt;&gt;0,S26+'Basic Price Adjustment'!$E48,""))</f>
        <v>100.66</v>
      </c>
      <c r="U26" s="114">
        <v>119.5</v>
      </c>
      <c r="V26" s="18">
        <f>IF(U26="No Bid","",IF(U26&lt;&gt;0,U26+'Basic Price Adjustment'!$E48,""))</f>
        <v>117.66</v>
      </c>
      <c r="W26" s="32">
        <v>83.25</v>
      </c>
      <c r="X26" s="18">
        <f>IF(W26="No Bid","",IF(W26&lt;&gt;0,W26+'Basic Price Adjustment'!$E48,""))</f>
        <v>81.41</v>
      </c>
      <c r="Y26" s="32">
        <v>76.25</v>
      </c>
      <c r="Z26" s="18">
        <f>IF(Y26="No Bid","",IF(Y26&lt;&gt;0,Y26+'Basic Price Adjustment'!$E48,""))</f>
        <v>74.41</v>
      </c>
    </row>
    <row r="27" spans="1:26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92.16</v>
      </c>
      <c r="E27" s="114">
        <v>96.22</v>
      </c>
      <c r="F27" s="18">
        <f>IF(E27="No Bid","",IF(E27&lt;&gt;0,E27+'Basic Price Adjustment'!$E49,""))</f>
        <v>94.38</v>
      </c>
      <c r="G27" s="114">
        <v>96.22</v>
      </c>
      <c r="H27" s="18">
        <f>IF(G27="No Bid","",IF(G27&lt;&gt;0,G27+'Basic Price Adjustment'!$E49,""))</f>
        <v>94.38</v>
      </c>
      <c r="I27" s="114"/>
      <c r="J27" s="18" t="str">
        <f>IF(I27="No Bid","",IF(I27&lt;&gt;0,I27+'Basic Price Adjustment'!$E49,""))</f>
        <v/>
      </c>
      <c r="K27" s="114">
        <v>84.75</v>
      </c>
      <c r="L27" s="18">
        <f>IF(K27="No Bid","",IF(K27&lt;&gt;0,K27+'Basic Price Adjustment'!$E49,""))</f>
        <v>82.91</v>
      </c>
      <c r="M27" s="114">
        <v>88.91</v>
      </c>
      <c r="N27" s="18">
        <f>IF(M27="No Bid","",IF(M27&lt;&gt;0,M27+'Basic Price Adjustment'!$E49,""))</f>
        <v>87.07</v>
      </c>
      <c r="O27" s="114">
        <v>92.33</v>
      </c>
      <c r="P27" s="18">
        <f>IF(O27="No Bid","",IF(O27&lt;&gt;0,O27+'Basic Price Adjustment'!$E49,""))</f>
        <v>90.49</v>
      </c>
      <c r="Q27" s="114">
        <v>106</v>
      </c>
      <c r="R27" s="18">
        <f>IF(Q27="No Bid","",IF(Q27&lt;&gt;0,Q27+'Basic Price Adjustment'!$E49,""))</f>
        <v>104.16</v>
      </c>
      <c r="S27" s="114">
        <v>102.5</v>
      </c>
      <c r="T27" s="18">
        <f>IF(S27="No Bid","",IF(S27&lt;&gt;0,S27+'Basic Price Adjustment'!$E49,""))</f>
        <v>100.66</v>
      </c>
      <c r="U27" s="114">
        <v>119.5</v>
      </c>
      <c r="V27" s="18">
        <f>IF(U27="No Bid","",IF(U27&lt;&gt;0,U27+'Basic Price Adjustment'!$E49,""))</f>
        <v>117.66</v>
      </c>
      <c r="W27" s="38">
        <v>104</v>
      </c>
      <c r="X27" s="18">
        <f>IF(W27="No Bid","",IF(W27&lt;&gt;0,W27+'Basic Price Adjustment'!$E49,""))</f>
        <v>102.16</v>
      </c>
      <c r="Y27" s="38">
        <v>99</v>
      </c>
      <c r="Z27" s="18">
        <f>IF(Y27="No Bid","",IF(Y27&lt;&gt;0,Y27+'Basic Price Adjustment'!$E49,""))</f>
        <v>97.16</v>
      </c>
    </row>
    <row r="28" spans="1:26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81.13</v>
      </c>
      <c r="E28" s="114">
        <v>89.1</v>
      </c>
      <c r="F28" s="18">
        <f>IF(E28="No Bid","",IF(E28&lt;&gt;0,E28+'Basic Price Adjustment'!$E50,""))</f>
        <v>87.22999999999999</v>
      </c>
      <c r="G28" s="114">
        <v>88.7</v>
      </c>
      <c r="H28" s="18">
        <f>IF(G28="No Bid","",IF(G28&lt;&gt;0,G28+'Basic Price Adjustment'!$E50,""))</f>
        <v>86.83</v>
      </c>
      <c r="I28" s="114">
        <v>79.5</v>
      </c>
      <c r="J28" s="18">
        <f>IF(I28="No Bid","",IF(I28&lt;&gt;0,I28+'Basic Price Adjustment'!$E50,""))</f>
        <v>77.63</v>
      </c>
      <c r="K28" s="114">
        <v>80.75</v>
      </c>
      <c r="L28" s="18">
        <f>IF(K28="No Bid","",IF(K28&lt;&gt;0,K28+'Basic Price Adjustment'!$E50,""))</f>
        <v>78.88</v>
      </c>
      <c r="M28" s="114">
        <v>79.91</v>
      </c>
      <c r="N28" s="18">
        <f>IF(M28="No Bid","",IF(M28&lt;&gt;0,M28+'Basic Price Adjustment'!$E50,""))</f>
        <v>78.039999999999992</v>
      </c>
      <c r="O28" s="114">
        <v>81.89</v>
      </c>
      <c r="P28" s="18">
        <f>IF(O28="No Bid","",IF(O28&lt;&gt;0,O28+'Basic Price Adjustment'!$E50,""))</f>
        <v>80.02</v>
      </c>
      <c r="Q28" s="114">
        <v>106.5</v>
      </c>
      <c r="R28" s="18">
        <f>IF(Q28="No Bid","",IF(Q28&lt;&gt;0,Q28+'Basic Price Adjustment'!$E50,""))</f>
        <v>104.63</v>
      </c>
      <c r="S28" s="114">
        <v>90.5</v>
      </c>
      <c r="T28" s="18">
        <f>IF(S28="No Bid","",IF(S28&lt;&gt;0,S28+'Basic Price Adjustment'!$E50,""))</f>
        <v>88.63</v>
      </c>
      <c r="U28" s="114">
        <v>120.5</v>
      </c>
      <c r="V28" s="18">
        <f>IF(U28="No Bid","",IF(U28&lt;&gt;0,U28+'Basic Price Adjustment'!$E50,""))</f>
        <v>118.63</v>
      </c>
      <c r="W28" s="33">
        <v>84</v>
      </c>
      <c r="X28" s="18">
        <f>IF(W28="No Bid","",IF(W28&lt;&gt;0,W28+'Basic Price Adjustment'!$E50,""))</f>
        <v>82.13</v>
      </c>
      <c r="Y28" s="33">
        <v>77</v>
      </c>
      <c r="Z28" s="18">
        <f>IF(Y28="No Bid","",IF(Y28&lt;&gt;0,Y28+'Basic Price Adjustment'!$E50,""))</f>
        <v>75.13</v>
      </c>
    </row>
  </sheetData>
  <mergeCells count="71">
    <mergeCell ref="C2:D2"/>
    <mergeCell ref="E2:H2"/>
    <mergeCell ref="K2:P2"/>
    <mergeCell ref="Q2:V2"/>
    <mergeCell ref="I2:J2"/>
    <mergeCell ref="U8:V8"/>
    <mergeCell ref="U9:V9"/>
    <mergeCell ref="U5:V5"/>
    <mergeCell ref="U6:V6"/>
    <mergeCell ref="U7:V7"/>
    <mergeCell ref="I6:J6"/>
    <mergeCell ref="I7:J7"/>
    <mergeCell ref="O6:P6"/>
    <mergeCell ref="O7:P7"/>
    <mergeCell ref="M6:N6"/>
    <mergeCell ref="M7:N7"/>
    <mergeCell ref="K6:L6"/>
    <mergeCell ref="K7:L7"/>
    <mergeCell ref="C6:D6"/>
    <mergeCell ref="C7:D7"/>
    <mergeCell ref="E6:F6"/>
    <mergeCell ref="E7:F7"/>
    <mergeCell ref="G6:H6"/>
    <mergeCell ref="G7:H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Q9:R9"/>
    <mergeCell ref="W9:X9"/>
    <mergeCell ref="S9:T9"/>
    <mergeCell ref="Y9:Z9"/>
    <mergeCell ref="Y5:Z5"/>
    <mergeCell ref="Q8:R8"/>
    <mergeCell ref="S5:T5"/>
    <mergeCell ref="Q5:R5"/>
    <mergeCell ref="W5:X5"/>
    <mergeCell ref="W8:X8"/>
    <mergeCell ref="S8:T8"/>
    <mergeCell ref="Y8:Z8"/>
    <mergeCell ref="Q6:R6"/>
    <mergeCell ref="Q7:R7"/>
    <mergeCell ref="S6:T6"/>
    <mergeCell ref="S7:T7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K3:P3"/>
    <mergeCell ref="K4:P4"/>
    <mergeCell ref="M5:N5"/>
    <mergeCell ref="K5:L5"/>
    <mergeCell ref="O5:P5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U6:U7">
    <cfRule type="duplicateValues" dxfId="19" priority="26"/>
  </conditionalFormatting>
  <conditionalFormatting sqref="U11">
    <cfRule type="duplicateValues" dxfId="18" priority="25"/>
  </conditionalFormatting>
  <conditionalFormatting sqref="U11:U28">
    <cfRule type="duplicateValues" dxfId="17" priority="7"/>
  </conditionalFormatting>
  <conditionalFormatting sqref="U12">
    <cfRule type="duplicateValues" dxfId="16" priority="24"/>
  </conditionalFormatting>
  <conditionalFormatting sqref="U13">
    <cfRule type="duplicateValues" dxfId="15" priority="23"/>
  </conditionalFormatting>
  <conditionalFormatting sqref="U14">
    <cfRule type="duplicateValues" dxfId="14" priority="22"/>
  </conditionalFormatting>
  <conditionalFormatting sqref="U15">
    <cfRule type="duplicateValues" dxfId="13" priority="21"/>
  </conditionalFormatting>
  <conditionalFormatting sqref="U16">
    <cfRule type="duplicateValues" dxfId="12" priority="20"/>
  </conditionalFormatting>
  <conditionalFormatting sqref="U17">
    <cfRule type="duplicateValues" dxfId="11" priority="19"/>
  </conditionalFormatting>
  <conditionalFormatting sqref="U18">
    <cfRule type="duplicateValues" dxfId="10" priority="18"/>
  </conditionalFormatting>
  <conditionalFormatting sqref="U19">
    <cfRule type="duplicateValues" dxfId="9" priority="17"/>
  </conditionalFormatting>
  <conditionalFormatting sqref="U20">
    <cfRule type="duplicateValues" dxfId="8" priority="16"/>
  </conditionalFormatting>
  <conditionalFormatting sqref="U21">
    <cfRule type="duplicateValues" dxfId="7" priority="15"/>
  </conditionalFormatting>
  <conditionalFormatting sqref="U22">
    <cfRule type="duplicateValues" dxfId="6" priority="14"/>
  </conditionalFormatting>
  <conditionalFormatting sqref="U23">
    <cfRule type="duplicateValues" dxfId="5" priority="13"/>
  </conditionalFormatting>
  <conditionalFormatting sqref="U24">
    <cfRule type="duplicateValues" dxfId="4" priority="12"/>
  </conditionalFormatting>
  <conditionalFormatting sqref="U25">
    <cfRule type="duplicateValues" dxfId="3" priority="11"/>
  </conditionalFormatting>
  <conditionalFormatting sqref="U26">
    <cfRule type="duplicateValues" dxfId="2" priority="10"/>
  </conditionalFormatting>
  <conditionalFormatting sqref="U27">
    <cfRule type="duplicateValues" dxfId="1" priority="9"/>
  </conditionalFormatting>
  <conditionalFormatting sqref="U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4"/>
    </row>
    <row r="7" spans="1:1" ht="13.5" thickBot="1" x14ac:dyDescent="0.25">
      <c r="A7" s="225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E10" sqref="E10"/>
    </sheetView>
  </sheetViews>
  <sheetFormatPr defaultRowHeight="12.75" x14ac:dyDescent="0.2"/>
  <cols>
    <col min="1" max="1" width="39.85546875" style="85" bestFit="1" customWidth="1"/>
    <col min="2" max="2" width="55.28515625" style="85" bestFit="1" customWidth="1"/>
    <col min="3" max="3" width="10.42578125" style="85" bestFit="1" customWidth="1"/>
    <col min="4" max="4" width="10.85546875" style="85" bestFit="1" customWidth="1"/>
    <col min="5" max="5" width="8.85546875" style="85" bestFit="1" customWidth="1"/>
    <col min="6" max="7" width="9.140625" style="85"/>
    <col min="8" max="8" width="28.85546875" style="85" bestFit="1" customWidth="1"/>
    <col min="9" max="9" width="73.140625" style="85" bestFit="1" customWidth="1"/>
    <col min="10" max="16384" width="9.140625" style="85"/>
  </cols>
  <sheetData>
    <row r="1" spans="1:6" ht="15" x14ac:dyDescent="0.2">
      <c r="A1" s="84" t="s">
        <v>317</v>
      </c>
      <c r="B1" s="84"/>
      <c r="C1" s="84"/>
      <c r="D1" s="84"/>
      <c r="E1" s="84"/>
    </row>
    <row r="2" spans="1:6" ht="15" customHeight="1" x14ac:dyDescent="0.2">
      <c r="A2" s="84" t="s">
        <v>0</v>
      </c>
      <c r="B2" s="84"/>
      <c r="C2" s="84"/>
      <c r="D2" s="84"/>
      <c r="E2" s="86"/>
    </row>
    <row r="3" spans="1:6" x14ac:dyDescent="0.2">
      <c r="A3" s="87" t="s">
        <v>1</v>
      </c>
      <c r="C3" s="88" t="s">
        <v>20</v>
      </c>
      <c r="D3" s="89" t="s">
        <v>21</v>
      </c>
    </row>
    <row r="4" spans="1:6" ht="30" customHeight="1" x14ac:dyDescent="0.2">
      <c r="A4" s="87" t="s">
        <v>318</v>
      </c>
      <c r="B4" s="87" t="s">
        <v>319</v>
      </c>
      <c r="C4" s="90">
        <v>595</v>
      </c>
      <c r="D4" s="91">
        <v>2.5364</v>
      </c>
    </row>
    <row r="5" spans="1:6" ht="18.95" customHeight="1" x14ac:dyDescent="0.2">
      <c r="A5" s="87" t="s">
        <v>351</v>
      </c>
      <c r="B5" s="88" t="str">
        <f>A5</f>
        <v xml:space="preserve"> Price Index November 2025, Ip</v>
      </c>
      <c r="C5" s="90">
        <v>563</v>
      </c>
      <c r="D5" s="91">
        <v>2.4251999999999998</v>
      </c>
      <c r="E5" s="92"/>
      <c r="F5" s="125" t="s">
        <v>316</v>
      </c>
    </row>
    <row r="6" spans="1:6" ht="13.5" x14ac:dyDescent="0.2">
      <c r="A6" s="93"/>
      <c r="C6" s="94"/>
      <c r="D6" s="95" t="s">
        <v>1</v>
      </c>
    </row>
    <row r="7" spans="1:6" x14ac:dyDescent="0.2">
      <c r="A7" s="93" t="s">
        <v>1</v>
      </c>
      <c r="B7" s="93"/>
      <c r="C7" s="93" t="s">
        <v>1</v>
      </c>
    </row>
    <row r="8" spans="1:6" x14ac:dyDescent="0.2">
      <c r="A8" s="87" t="s">
        <v>2</v>
      </c>
      <c r="B8" s="87"/>
      <c r="C8" s="88" t="s">
        <v>1</v>
      </c>
    </row>
    <row r="9" spans="1:6" x14ac:dyDescent="0.2">
      <c r="A9" s="87" t="s">
        <v>1</v>
      </c>
      <c r="B9" s="87"/>
      <c r="C9" s="88" t="s">
        <v>1</v>
      </c>
    </row>
    <row r="10" spans="1:6" x14ac:dyDescent="0.2">
      <c r="A10" s="96">
        <v>1</v>
      </c>
      <c r="B10" s="25" t="s">
        <v>140</v>
      </c>
      <c r="C10" s="97">
        <f>3.9/100</f>
        <v>3.9E-2</v>
      </c>
      <c r="D10" s="98"/>
      <c r="E10" s="98"/>
    </row>
    <row r="11" spans="1:6" x14ac:dyDescent="0.2">
      <c r="A11" s="96">
        <v>2</v>
      </c>
      <c r="B11" s="26" t="s">
        <v>141</v>
      </c>
      <c r="C11" s="97">
        <f>4.4/100</f>
        <v>4.4000000000000004E-2</v>
      </c>
      <c r="D11" s="98"/>
      <c r="E11" s="98"/>
    </row>
    <row r="12" spans="1:6" x14ac:dyDescent="0.2">
      <c r="A12" s="96">
        <v>3</v>
      </c>
      <c r="B12" s="25" t="s">
        <v>142</v>
      </c>
      <c r="C12" s="97">
        <f>5/100</f>
        <v>0.05</v>
      </c>
      <c r="D12" s="98"/>
      <c r="E12" s="98"/>
    </row>
    <row r="13" spans="1:6" x14ac:dyDescent="0.2">
      <c r="A13" s="96">
        <v>4</v>
      </c>
      <c r="B13" s="25" t="s">
        <v>143</v>
      </c>
      <c r="C13" s="97">
        <f>5/100</f>
        <v>0.05</v>
      </c>
      <c r="D13" s="98"/>
      <c r="E13" s="98"/>
    </row>
    <row r="14" spans="1:6" x14ac:dyDescent="0.2">
      <c r="A14" s="96">
        <v>5</v>
      </c>
      <c r="B14" s="25" t="s">
        <v>144</v>
      </c>
      <c r="C14" s="97">
        <f>5.2/100</f>
        <v>5.2000000000000005E-2</v>
      </c>
      <c r="D14" s="98"/>
      <c r="E14" s="98"/>
    </row>
    <row r="15" spans="1:6" x14ac:dyDescent="0.2">
      <c r="A15" s="96">
        <v>6</v>
      </c>
      <c r="B15" s="25" t="s">
        <v>145</v>
      </c>
      <c r="C15" s="97">
        <f>5.1/100</f>
        <v>5.0999999999999997E-2</v>
      </c>
      <c r="D15" s="98"/>
      <c r="E15" s="98"/>
    </row>
    <row r="16" spans="1:6" x14ac:dyDescent="0.2">
      <c r="A16" s="96">
        <v>7</v>
      </c>
      <c r="B16" s="25" t="s">
        <v>146</v>
      </c>
      <c r="C16" s="97">
        <f>4.7/100</f>
        <v>4.7E-2</v>
      </c>
      <c r="D16" s="98"/>
      <c r="E16" s="98"/>
    </row>
    <row r="17" spans="1:5" x14ac:dyDescent="0.2">
      <c r="A17" s="96">
        <v>8</v>
      </c>
      <c r="B17" s="25" t="s">
        <v>147</v>
      </c>
      <c r="C17" s="126">
        <f>6.2/100</f>
        <v>6.2E-2</v>
      </c>
      <c r="D17" s="98"/>
      <c r="E17" s="98"/>
    </row>
    <row r="18" spans="1:5" x14ac:dyDescent="0.2">
      <c r="A18" s="96">
        <v>9</v>
      </c>
      <c r="B18" s="25" t="s">
        <v>148</v>
      </c>
      <c r="C18" s="97">
        <f>6.1/100</f>
        <v>6.0999999999999999E-2</v>
      </c>
      <c r="D18" s="98"/>
      <c r="E18" s="98"/>
    </row>
    <row r="19" spans="1:5" x14ac:dyDescent="0.2">
      <c r="A19" s="96">
        <v>10</v>
      </c>
      <c r="B19" s="25" t="s">
        <v>149</v>
      </c>
      <c r="C19" s="97">
        <f>6.1/100</f>
        <v>6.0999999999999999E-2</v>
      </c>
      <c r="D19" s="98"/>
      <c r="E19" s="98"/>
    </row>
    <row r="20" spans="1:5" x14ac:dyDescent="0.2">
      <c r="A20" s="96">
        <v>11</v>
      </c>
      <c r="B20" s="25" t="s">
        <v>150</v>
      </c>
      <c r="C20" s="97">
        <f>6/100</f>
        <v>0.06</v>
      </c>
      <c r="D20" s="98"/>
      <c r="E20" s="98"/>
    </row>
    <row r="21" spans="1:5" x14ac:dyDescent="0.2">
      <c r="A21" s="96">
        <v>12</v>
      </c>
      <c r="B21" s="26" t="s">
        <v>151</v>
      </c>
      <c r="C21" s="97">
        <f>7.6/100</f>
        <v>7.5999999999999998E-2</v>
      </c>
      <c r="D21" s="98"/>
      <c r="E21" s="98"/>
    </row>
    <row r="22" spans="1:5" x14ac:dyDescent="0.2">
      <c r="A22" s="96">
        <v>13</v>
      </c>
      <c r="B22" s="26" t="s">
        <v>152</v>
      </c>
      <c r="C22" s="97">
        <f>7.2/100</f>
        <v>7.2000000000000008E-2</v>
      </c>
      <c r="D22" s="98"/>
      <c r="E22" s="98"/>
    </row>
    <row r="23" spans="1:5" ht="13.5" x14ac:dyDescent="0.2">
      <c r="A23" s="96">
        <v>14</v>
      </c>
      <c r="B23" s="25" t="s">
        <v>153</v>
      </c>
      <c r="C23" s="97">
        <f>7.3/100</f>
        <v>7.2999999999999995E-2</v>
      </c>
      <c r="D23" s="98"/>
      <c r="E23" s="99"/>
    </row>
    <row r="24" spans="1:5" x14ac:dyDescent="0.2">
      <c r="A24" s="96">
        <v>15</v>
      </c>
      <c r="B24" s="25" t="s">
        <v>154</v>
      </c>
      <c r="C24" s="97">
        <f>7.5/100</f>
        <v>7.4999999999999997E-2</v>
      </c>
      <c r="D24" s="98"/>
      <c r="E24" s="98"/>
    </row>
    <row r="25" spans="1:5" x14ac:dyDescent="0.2">
      <c r="A25" s="96">
        <v>16</v>
      </c>
      <c r="B25" s="25" t="s">
        <v>155</v>
      </c>
      <c r="C25" s="97">
        <f>5.6/100</f>
        <v>5.5999999999999994E-2</v>
      </c>
      <c r="D25" s="98"/>
      <c r="E25" s="98"/>
    </row>
    <row r="26" spans="1:5" x14ac:dyDescent="0.2">
      <c r="A26" s="96">
        <v>17</v>
      </c>
      <c r="B26" s="25" t="s">
        <v>156</v>
      </c>
      <c r="C26" s="97">
        <f>5.6/100</f>
        <v>5.5999999999999994E-2</v>
      </c>
      <c r="D26" s="98"/>
      <c r="E26" s="98"/>
    </row>
    <row r="27" spans="1:5" x14ac:dyDescent="0.2">
      <c r="A27" s="96">
        <v>18</v>
      </c>
      <c r="B27" s="25" t="s">
        <v>48</v>
      </c>
      <c r="C27" s="97">
        <f>5.7/100</f>
        <v>5.7000000000000002E-2</v>
      </c>
      <c r="D27" s="98"/>
      <c r="E27" s="98"/>
    </row>
    <row r="28" spans="1:5" ht="13.5" x14ac:dyDescent="0.2">
      <c r="A28" s="93" t="s">
        <v>1</v>
      </c>
      <c r="B28" s="93"/>
      <c r="C28" s="99" t="s">
        <v>1</v>
      </c>
      <c r="D28" s="98"/>
      <c r="E28" s="98"/>
    </row>
    <row r="29" spans="1:5" ht="25.5" x14ac:dyDescent="0.2">
      <c r="A29" s="87" t="s">
        <v>28</v>
      </c>
      <c r="B29" s="87" t="s">
        <v>29</v>
      </c>
      <c r="C29" s="87" t="s">
        <v>1</v>
      </c>
    </row>
    <row r="30" spans="1:5" ht="15.75" x14ac:dyDescent="0.2">
      <c r="A30" s="87" t="s">
        <v>55</v>
      </c>
      <c r="B30" s="100" t="s">
        <v>255</v>
      </c>
      <c r="C30" s="93" t="s">
        <v>256</v>
      </c>
    </row>
    <row r="31" spans="1:5" x14ac:dyDescent="0.2">
      <c r="A31" s="93" t="s">
        <v>1</v>
      </c>
      <c r="B31" s="93"/>
      <c r="C31" s="93" t="s">
        <v>1</v>
      </c>
    </row>
    <row r="32" spans="1:5" ht="15.75" customHeight="1" x14ac:dyDescent="0.2">
      <c r="A32" s="87" t="s">
        <v>3</v>
      </c>
      <c r="B32" s="87"/>
      <c r="C32" s="101" t="s">
        <v>20</v>
      </c>
      <c r="D32" s="87" t="s">
        <v>21</v>
      </c>
      <c r="E32" s="101" t="s">
        <v>22</v>
      </c>
    </row>
    <row r="33" spans="1:9" ht="13.5" x14ac:dyDescent="0.2">
      <c r="A33" s="96">
        <v>1</v>
      </c>
      <c r="B33" s="25" t="s">
        <v>140</v>
      </c>
      <c r="C33" s="102">
        <f t="shared" ref="C33:C50" si="0">ROUND(($C$5-$C$4)*C10,2)</f>
        <v>-1.25</v>
      </c>
      <c r="D33" s="103">
        <f>ROUND((($D$5/$D$4)-1)*$D$4*0.43,2)</f>
        <v>-0.05</v>
      </c>
      <c r="E33" s="104">
        <f t="shared" ref="E33:E50" si="1">C33+D33</f>
        <v>-1.3</v>
      </c>
      <c r="G33" s="105"/>
      <c r="H33" s="106"/>
      <c r="I33" s="107"/>
    </row>
    <row r="34" spans="1:9" ht="13.5" x14ac:dyDescent="0.2">
      <c r="A34" s="96">
        <v>2</v>
      </c>
      <c r="B34" s="26" t="s">
        <v>141</v>
      </c>
      <c r="C34" s="102">
        <f t="shared" si="0"/>
        <v>-1.41</v>
      </c>
      <c r="D34" s="103">
        <f t="shared" ref="D34:D50" si="2">ROUND((($D$5/$D$4)-1)*$D$4*0.43,2)</f>
        <v>-0.05</v>
      </c>
      <c r="E34" s="104">
        <f t="shared" si="1"/>
        <v>-1.46</v>
      </c>
      <c r="G34" s="105"/>
      <c r="H34" s="106"/>
      <c r="I34" s="107"/>
    </row>
    <row r="35" spans="1:9" ht="13.5" x14ac:dyDescent="0.2">
      <c r="A35" s="96">
        <v>3</v>
      </c>
      <c r="B35" s="25" t="s">
        <v>142</v>
      </c>
      <c r="C35" s="102">
        <f t="shared" si="0"/>
        <v>-1.6</v>
      </c>
      <c r="D35" s="103">
        <f t="shared" si="2"/>
        <v>-0.05</v>
      </c>
      <c r="E35" s="104">
        <f t="shared" si="1"/>
        <v>-1.6500000000000001</v>
      </c>
      <c r="G35" s="105"/>
      <c r="H35" s="106"/>
      <c r="I35" s="107"/>
    </row>
    <row r="36" spans="1:9" ht="13.5" x14ac:dyDescent="0.2">
      <c r="A36" s="96">
        <v>4</v>
      </c>
      <c r="B36" s="25" t="s">
        <v>143</v>
      </c>
      <c r="C36" s="102">
        <f t="shared" si="0"/>
        <v>-1.6</v>
      </c>
      <c r="D36" s="103">
        <f t="shared" si="2"/>
        <v>-0.05</v>
      </c>
      <c r="E36" s="104">
        <f t="shared" si="1"/>
        <v>-1.6500000000000001</v>
      </c>
      <c r="G36" s="105"/>
      <c r="H36" s="106"/>
      <c r="I36" s="107"/>
    </row>
    <row r="37" spans="1:9" ht="13.5" x14ac:dyDescent="0.2">
      <c r="A37" s="96">
        <v>5</v>
      </c>
      <c r="B37" s="25" t="s">
        <v>144</v>
      </c>
      <c r="C37" s="102">
        <f t="shared" si="0"/>
        <v>-1.66</v>
      </c>
      <c r="D37" s="103">
        <f t="shared" si="2"/>
        <v>-0.05</v>
      </c>
      <c r="E37" s="104">
        <f t="shared" si="1"/>
        <v>-1.71</v>
      </c>
      <c r="G37" s="105"/>
      <c r="H37" s="106"/>
      <c r="I37" s="107"/>
    </row>
    <row r="38" spans="1:9" ht="13.5" x14ac:dyDescent="0.2">
      <c r="A38" s="96">
        <v>6</v>
      </c>
      <c r="B38" s="25" t="s">
        <v>145</v>
      </c>
      <c r="C38" s="102">
        <f t="shared" si="0"/>
        <v>-1.63</v>
      </c>
      <c r="D38" s="103">
        <f t="shared" si="2"/>
        <v>-0.05</v>
      </c>
      <c r="E38" s="104">
        <f t="shared" si="1"/>
        <v>-1.68</v>
      </c>
      <c r="G38" s="105"/>
      <c r="H38" s="106"/>
      <c r="I38" s="107"/>
    </row>
    <row r="39" spans="1:9" ht="13.5" x14ac:dyDescent="0.2">
      <c r="A39" s="96">
        <v>7</v>
      </c>
      <c r="B39" s="25" t="s">
        <v>146</v>
      </c>
      <c r="C39" s="102">
        <f t="shared" si="0"/>
        <v>-1.5</v>
      </c>
      <c r="D39" s="103">
        <f t="shared" si="2"/>
        <v>-0.05</v>
      </c>
      <c r="E39" s="104">
        <f t="shared" si="1"/>
        <v>-1.55</v>
      </c>
      <c r="G39" s="105"/>
      <c r="H39" s="106"/>
      <c r="I39" s="107"/>
    </row>
    <row r="40" spans="1:9" ht="13.5" x14ac:dyDescent="0.2">
      <c r="A40" s="96">
        <v>8</v>
      </c>
      <c r="B40" s="25" t="s">
        <v>147</v>
      </c>
      <c r="C40" s="102">
        <f t="shared" si="0"/>
        <v>-1.98</v>
      </c>
      <c r="D40" s="103">
        <f t="shared" si="2"/>
        <v>-0.05</v>
      </c>
      <c r="E40" s="104">
        <f t="shared" si="1"/>
        <v>-2.0299999999999998</v>
      </c>
      <c r="G40" s="105"/>
      <c r="H40" s="106"/>
      <c r="I40" s="107"/>
    </row>
    <row r="41" spans="1:9" ht="13.5" x14ac:dyDescent="0.2">
      <c r="A41" s="96">
        <v>9</v>
      </c>
      <c r="B41" s="25" t="s">
        <v>148</v>
      </c>
      <c r="C41" s="102">
        <f t="shared" si="0"/>
        <v>-1.95</v>
      </c>
      <c r="D41" s="103">
        <f t="shared" si="2"/>
        <v>-0.05</v>
      </c>
      <c r="E41" s="104">
        <f t="shared" si="1"/>
        <v>-2</v>
      </c>
      <c r="G41" s="105"/>
      <c r="H41" s="106"/>
      <c r="I41" s="107"/>
    </row>
    <row r="42" spans="1:9" ht="13.5" x14ac:dyDescent="0.2">
      <c r="A42" s="96">
        <v>10</v>
      </c>
      <c r="B42" s="25" t="s">
        <v>149</v>
      </c>
      <c r="C42" s="102">
        <f t="shared" si="0"/>
        <v>-1.95</v>
      </c>
      <c r="D42" s="103">
        <f t="shared" si="2"/>
        <v>-0.05</v>
      </c>
      <c r="E42" s="104">
        <f t="shared" si="1"/>
        <v>-2</v>
      </c>
      <c r="G42" s="105"/>
      <c r="H42" s="106"/>
      <c r="I42" s="107"/>
    </row>
    <row r="43" spans="1:9" ht="13.5" x14ac:dyDescent="0.2">
      <c r="A43" s="96">
        <v>11</v>
      </c>
      <c r="B43" s="25" t="s">
        <v>150</v>
      </c>
      <c r="C43" s="102">
        <f t="shared" si="0"/>
        <v>-1.92</v>
      </c>
      <c r="D43" s="103">
        <f t="shared" si="2"/>
        <v>-0.05</v>
      </c>
      <c r="E43" s="104">
        <f t="shared" si="1"/>
        <v>-1.97</v>
      </c>
      <c r="G43" s="105"/>
      <c r="H43" s="106"/>
      <c r="I43" s="107"/>
    </row>
    <row r="44" spans="1:9" ht="13.5" x14ac:dyDescent="0.2">
      <c r="A44" s="96">
        <v>12</v>
      </c>
      <c r="B44" s="26" t="s">
        <v>151</v>
      </c>
      <c r="C44" s="102">
        <f t="shared" si="0"/>
        <v>-2.4300000000000002</v>
      </c>
      <c r="D44" s="103">
        <f t="shared" si="2"/>
        <v>-0.05</v>
      </c>
      <c r="E44" s="104">
        <f t="shared" si="1"/>
        <v>-2.48</v>
      </c>
      <c r="G44" s="105"/>
      <c r="H44" s="106"/>
      <c r="I44" s="107"/>
    </row>
    <row r="45" spans="1:9" ht="13.5" x14ac:dyDescent="0.2">
      <c r="A45" s="96">
        <v>13</v>
      </c>
      <c r="B45" s="26" t="s">
        <v>152</v>
      </c>
      <c r="C45" s="102">
        <f t="shared" si="0"/>
        <v>-2.2999999999999998</v>
      </c>
      <c r="D45" s="103">
        <f t="shared" si="2"/>
        <v>-0.05</v>
      </c>
      <c r="E45" s="104">
        <f t="shared" si="1"/>
        <v>-2.3499999999999996</v>
      </c>
      <c r="G45" s="105"/>
      <c r="H45" s="106"/>
      <c r="I45" s="107"/>
    </row>
    <row r="46" spans="1:9" ht="13.5" x14ac:dyDescent="0.2">
      <c r="A46" s="96">
        <v>14</v>
      </c>
      <c r="B46" s="25" t="s">
        <v>153</v>
      </c>
      <c r="C46" s="102">
        <f t="shared" si="0"/>
        <v>-2.34</v>
      </c>
      <c r="D46" s="103">
        <f t="shared" si="2"/>
        <v>-0.05</v>
      </c>
      <c r="E46" s="104">
        <f t="shared" si="1"/>
        <v>-2.3899999999999997</v>
      </c>
      <c r="G46" s="105"/>
      <c r="H46" s="106"/>
      <c r="I46" s="107"/>
    </row>
    <row r="47" spans="1:9" ht="13.5" x14ac:dyDescent="0.2">
      <c r="A47" s="96">
        <v>15</v>
      </c>
      <c r="B47" s="25" t="s">
        <v>154</v>
      </c>
      <c r="C47" s="102">
        <f t="shared" si="0"/>
        <v>-2.4</v>
      </c>
      <c r="D47" s="103">
        <f t="shared" si="2"/>
        <v>-0.05</v>
      </c>
      <c r="E47" s="104">
        <f t="shared" si="1"/>
        <v>-2.4499999999999997</v>
      </c>
      <c r="G47" s="105"/>
      <c r="H47" s="106"/>
      <c r="I47" s="107"/>
    </row>
    <row r="48" spans="1:9" ht="13.5" x14ac:dyDescent="0.2">
      <c r="A48" s="96">
        <v>16</v>
      </c>
      <c r="B48" s="25" t="s">
        <v>155</v>
      </c>
      <c r="C48" s="102">
        <f t="shared" si="0"/>
        <v>-1.79</v>
      </c>
      <c r="D48" s="103">
        <f t="shared" si="2"/>
        <v>-0.05</v>
      </c>
      <c r="E48" s="104">
        <f t="shared" si="1"/>
        <v>-1.84</v>
      </c>
      <c r="G48" s="105"/>
      <c r="H48" s="106"/>
      <c r="I48" s="107"/>
    </row>
    <row r="49" spans="1:9" ht="13.5" x14ac:dyDescent="0.2">
      <c r="A49" s="96">
        <v>17</v>
      </c>
      <c r="B49" s="25" t="s">
        <v>156</v>
      </c>
      <c r="C49" s="102">
        <f t="shared" si="0"/>
        <v>-1.79</v>
      </c>
      <c r="D49" s="103">
        <f t="shared" si="2"/>
        <v>-0.05</v>
      </c>
      <c r="E49" s="104">
        <f t="shared" si="1"/>
        <v>-1.84</v>
      </c>
      <c r="G49" s="105"/>
      <c r="H49" s="106"/>
      <c r="I49" s="107"/>
    </row>
    <row r="50" spans="1:9" ht="13.5" x14ac:dyDescent="0.2">
      <c r="A50" s="96">
        <v>18</v>
      </c>
      <c r="B50" s="25" t="s">
        <v>48</v>
      </c>
      <c r="C50" s="102">
        <f t="shared" si="0"/>
        <v>-1.82</v>
      </c>
      <c r="D50" s="103">
        <f t="shared" si="2"/>
        <v>-0.05</v>
      </c>
      <c r="E50" s="104">
        <f t="shared" si="1"/>
        <v>-1.87</v>
      </c>
      <c r="G50" s="105"/>
      <c r="H50" s="106"/>
      <c r="I50" s="107"/>
    </row>
    <row r="51" spans="1:9" ht="13.5" x14ac:dyDescent="0.2">
      <c r="A51" s="96"/>
      <c r="B51" s="25"/>
      <c r="C51" s="102"/>
      <c r="D51" s="103"/>
      <c r="E51" s="104"/>
      <c r="G51" s="105"/>
      <c r="H51" s="106"/>
      <c r="I51" s="107"/>
    </row>
    <row r="52" spans="1:9" x14ac:dyDescent="0.2">
      <c r="A52" s="93"/>
      <c r="B52" s="93"/>
      <c r="C52" s="89"/>
    </row>
    <row r="53" spans="1:9" x14ac:dyDescent="0.2">
      <c r="A53" s="87" t="s">
        <v>4</v>
      </c>
      <c r="B53" s="87"/>
      <c r="C53" s="93" t="s">
        <v>1</v>
      </c>
    </row>
    <row r="54" spans="1:9" ht="24.75" customHeight="1" x14ac:dyDescent="0.2">
      <c r="A54" s="108" t="s">
        <v>27</v>
      </c>
      <c r="B54" s="108"/>
      <c r="C54" s="108"/>
      <c r="D54" s="108"/>
      <c r="E54" s="108"/>
    </row>
    <row r="55" spans="1:9" x14ac:dyDescent="0.2">
      <c r="A55" s="87"/>
      <c r="B55" s="87"/>
      <c r="D55" s="109" t="s">
        <v>5</v>
      </c>
    </row>
    <row r="56" spans="1:9" x14ac:dyDescent="0.2">
      <c r="A56" s="110"/>
      <c r="B56" s="110"/>
      <c r="C56" s="110"/>
      <c r="D56" s="110"/>
      <c r="E56" s="110"/>
    </row>
    <row r="57" spans="1:9" x14ac:dyDescent="0.2">
      <c r="A57" s="110"/>
      <c r="B57" s="110"/>
      <c r="C57" s="110"/>
      <c r="D57" s="110"/>
      <c r="E57" s="110"/>
    </row>
    <row r="58" spans="1:9" x14ac:dyDescent="0.2">
      <c r="A58" s="111"/>
      <c r="B58" s="111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67" t="s">
        <v>320</v>
      </c>
      <c r="D2" s="167"/>
      <c r="E2" s="167"/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325</v>
      </c>
      <c r="P2" s="167"/>
      <c r="Q2" s="167" t="s">
        <v>323</v>
      </c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 t="s">
        <v>324</v>
      </c>
      <c r="AD2" s="167"/>
    </row>
    <row r="3" spans="1:30" s="6" customFormat="1" ht="30" customHeight="1" thickBot="1" x14ac:dyDescent="0.25">
      <c r="A3" s="134" t="s">
        <v>25</v>
      </c>
      <c r="B3" s="42" t="s">
        <v>236</v>
      </c>
      <c r="C3" s="131">
        <v>189366</v>
      </c>
      <c r="D3" s="132"/>
      <c r="E3" s="132"/>
      <c r="F3" s="133"/>
      <c r="G3" s="131">
        <v>204845</v>
      </c>
      <c r="H3" s="132"/>
      <c r="I3" s="131">
        <v>200095</v>
      </c>
      <c r="J3" s="132"/>
      <c r="K3" s="132"/>
      <c r="L3" s="132"/>
      <c r="M3" s="132"/>
      <c r="N3" s="133"/>
      <c r="O3" s="131">
        <v>112893</v>
      </c>
      <c r="P3" s="133"/>
      <c r="Q3" s="123"/>
      <c r="R3" s="130">
        <v>203089</v>
      </c>
      <c r="S3" s="130"/>
      <c r="T3" s="123"/>
      <c r="U3" s="130"/>
      <c r="V3" s="124"/>
      <c r="W3" s="130"/>
      <c r="X3" s="130"/>
      <c r="Y3" s="130"/>
      <c r="Z3" s="130"/>
      <c r="AA3" s="130"/>
      <c r="AB3" s="130"/>
      <c r="AC3" s="123">
        <v>205613</v>
      </c>
      <c r="AD3" s="130"/>
    </row>
    <row r="4" spans="1:30" s="6" customFormat="1" ht="48" thickBot="1" x14ac:dyDescent="0.25">
      <c r="A4" s="135"/>
      <c r="B4" s="7" t="s">
        <v>26</v>
      </c>
      <c r="C4" s="139" t="s">
        <v>197</v>
      </c>
      <c r="D4" s="140"/>
      <c r="E4" s="140"/>
      <c r="F4" s="141"/>
      <c r="G4" s="48" t="s">
        <v>193</v>
      </c>
      <c r="H4" s="49"/>
      <c r="I4" s="50" t="s">
        <v>198</v>
      </c>
      <c r="J4" s="51"/>
      <c r="K4" s="50"/>
      <c r="L4" s="51"/>
      <c r="M4" s="50"/>
      <c r="N4" s="52"/>
      <c r="O4" s="139" t="s">
        <v>314</v>
      </c>
      <c r="P4" s="141"/>
      <c r="Q4" s="51" t="s">
        <v>199</v>
      </c>
      <c r="R4" s="51"/>
      <c r="S4" s="51"/>
      <c r="T4" s="51"/>
      <c r="U4" s="51"/>
      <c r="V4" s="52"/>
      <c r="W4" s="51"/>
      <c r="X4" s="51"/>
      <c r="Y4" s="51"/>
      <c r="Z4" s="51"/>
      <c r="AA4" s="51"/>
      <c r="AB4" s="51"/>
      <c r="AC4" s="48" t="s">
        <v>232</v>
      </c>
      <c r="AD4" s="49"/>
    </row>
    <row r="5" spans="1:30" s="6" customFormat="1" ht="16.5" customHeight="1" thickBot="1" x14ac:dyDescent="0.25">
      <c r="A5" s="136"/>
      <c r="B5" s="5"/>
      <c r="C5" s="50" t="s">
        <v>107</v>
      </c>
      <c r="D5" s="52"/>
      <c r="E5" s="142" t="s">
        <v>220</v>
      </c>
      <c r="F5" s="143"/>
      <c r="G5" s="48" t="s">
        <v>217</v>
      </c>
      <c r="H5" s="53"/>
      <c r="I5" s="48" t="s">
        <v>158</v>
      </c>
      <c r="J5" s="52"/>
      <c r="K5" s="48" t="s">
        <v>157</v>
      </c>
      <c r="L5" s="52"/>
      <c r="M5" s="48" t="s">
        <v>159</v>
      </c>
      <c r="N5" s="53"/>
      <c r="O5" s="139" t="s">
        <v>115</v>
      </c>
      <c r="P5" s="141"/>
      <c r="Q5" s="70" t="s">
        <v>110</v>
      </c>
      <c r="R5" s="71"/>
      <c r="S5" s="70" t="s">
        <v>112</v>
      </c>
      <c r="T5" s="71"/>
      <c r="U5" s="70" t="s">
        <v>132</v>
      </c>
      <c r="V5" s="71"/>
      <c r="W5" s="73" t="s">
        <v>227</v>
      </c>
      <c r="X5" s="72"/>
      <c r="Y5" s="72" t="s">
        <v>228</v>
      </c>
      <c r="Z5" s="72"/>
      <c r="AA5" s="72" t="s">
        <v>231</v>
      </c>
      <c r="AB5" s="72"/>
      <c r="AC5" s="48" t="s">
        <v>233</v>
      </c>
      <c r="AD5" s="53"/>
    </row>
    <row r="6" spans="1:30" s="6" customFormat="1" ht="19.5" customHeight="1" x14ac:dyDescent="0.2">
      <c r="A6" s="112"/>
      <c r="B6" s="118" t="s">
        <v>257</v>
      </c>
      <c r="C6" s="156" t="s">
        <v>259</v>
      </c>
      <c r="D6" s="149"/>
      <c r="E6" s="152" t="s">
        <v>261</v>
      </c>
      <c r="F6" s="153"/>
      <c r="G6" s="148">
        <v>37.783019000000003</v>
      </c>
      <c r="H6" s="149"/>
      <c r="I6" s="148">
        <v>39.00804145</v>
      </c>
      <c r="J6" s="149"/>
      <c r="K6" s="148">
        <v>38.930371780000002</v>
      </c>
      <c r="L6" s="149"/>
      <c r="M6" s="148">
        <v>39.343961839999999</v>
      </c>
      <c r="N6" s="149"/>
      <c r="O6" s="152" t="s">
        <v>273</v>
      </c>
      <c r="P6" s="153"/>
      <c r="Q6" s="148">
        <v>38.458910000000003</v>
      </c>
      <c r="R6" s="149"/>
      <c r="S6" s="148">
        <v>38.824260000000002</v>
      </c>
      <c r="T6" s="149"/>
      <c r="U6" s="148">
        <v>38.326729999999998</v>
      </c>
      <c r="V6" s="149"/>
      <c r="W6" s="148">
        <v>38.85622</v>
      </c>
      <c r="X6" s="162"/>
      <c r="Y6" s="156">
        <v>38.369599999999998</v>
      </c>
      <c r="Z6" s="164"/>
      <c r="AA6" s="156">
        <v>38.431370000000001</v>
      </c>
      <c r="AB6" s="149"/>
      <c r="AC6" s="148" t="s">
        <v>263</v>
      </c>
      <c r="AD6" s="149"/>
    </row>
    <row r="7" spans="1:30" s="6" customFormat="1" ht="16.5" customHeight="1" thickBot="1" x14ac:dyDescent="0.25">
      <c r="A7" s="112"/>
      <c r="B7" s="118" t="s">
        <v>258</v>
      </c>
      <c r="C7" s="157" t="s">
        <v>260</v>
      </c>
      <c r="D7" s="155"/>
      <c r="E7" s="154" t="s">
        <v>262</v>
      </c>
      <c r="F7" s="155"/>
      <c r="G7" s="150">
        <v>80.478217000000001</v>
      </c>
      <c r="H7" s="151"/>
      <c r="I7" s="150">
        <v>-80.30804784</v>
      </c>
      <c r="J7" s="151"/>
      <c r="K7" s="150">
        <v>-79.905321130000004</v>
      </c>
      <c r="L7" s="151"/>
      <c r="M7" s="150">
        <v>-80.23740574</v>
      </c>
      <c r="N7" s="151"/>
      <c r="O7" s="154" t="s">
        <v>274</v>
      </c>
      <c r="P7" s="155"/>
      <c r="Q7" s="158">
        <v>-81.818389999999994</v>
      </c>
      <c r="R7" s="159"/>
      <c r="S7" s="158">
        <v>-81.750870000000006</v>
      </c>
      <c r="T7" s="159"/>
      <c r="U7" s="158">
        <v>-80.835350000000005</v>
      </c>
      <c r="V7" s="159"/>
      <c r="W7" s="150">
        <v>-82.14385</v>
      </c>
      <c r="X7" s="163"/>
      <c r="Y7" s="165">
        <v>-81.760710000000003</v>
      </c>
      <c r="Z7" s="166"/>
      <c r="AA7" s="160">
        <v>-8237139</v>
      </c>
      <c r="AB7" s="161"/>
      <c r="AC7" s="150" t="s">
        <v>264</v>
      </c>
      <c r="AD7" s="151"/>
    </row>
    <row r="8" spans="1:30" ht="20.100000000000001" customHeight="1" thickBot="1" x14ac:dyDescent="0.25">
      <c r="A8" s="137"/>
      <c r="B8" s="11" t="s">
        <v>30</v>
      </c>
      <c r="C8" s="54" t="s">
        <v>56</v>
      </c>
      <c r="D8" s="55"/>
      <c r="E8" s="144" t="s">
        <v>221</v>
      </c>
      <c r="F8" s="145"/>
      <c r="G8" s="56" t="s">
        <v>194</v>
      </c>
      <c r="H8" s="57"/>
      <c r="I8" s="56" t="s">
        <v>162</v>
      </c>
      <c r="J8" s="57"/>
      <c r="K8" s="56" t="s">
        <v>160</v>
      </c>
      <c r="L8" s="57"/>
      <c r="M8" s="56" t="s">
        <v>164</v>
      </c>
      <c r="N8" s="57"/>
      <c r="O8" s="144" t="s">
        <v>54</v>
      </c>
      <c r="P8" s="145"/>
      <c r="Q8" s="144" t="s">
        <v>32</v>
      </c>
      <c r="R8" s="145"/>
      <c r="S8" s="144" t="s">
        <v>31</v>
      </c>
      <c r="T8" s="145"/>
      <c r="U8" s="58" t="s">
        <v>102</v>
      </c>
      <c r="V8" s="55"/>
      <c r="W8" s="68" t="s">
        <v>226</v>
      </c>
      <c r="X8" s="68"/>
      <c r="Y8" s="68" t="s">
        <v>229</v>
      </c>
      <c r="Z8" s="68"/>
      <c r="AA8" s="68" t="s">
        <v>68</v>
      </c>
      <c r="AB8" s="68"/>
      <c r="AC8" s="56" t="s">
        <v>234</v>
      </c>
      <c r="AD8" s="57"/>
    </row>
    <row r="9" spans="1:30" ht="20.100000000000001" customHeight="1" thickBot="1" x14ac:dyDescent="0.25">
      <c r="A9" s="138"/>
      <c r="B9" s="12"/>
      <c r="C9" s="56" t="s">
        <v>57</v>
      </c>
      <c r="D9" s="57"/>
      <c r="E9" s="146" t="s">
        <v>222</v>
      </c>
      <c r="F9" s="14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146" t="s">
        <v>72</v>
      </c>
      <c r="P9" s="147"/>
      <c r="Q9" s="146" t="s">
        <v>64</v>
      </c>
      <c r="R9" s="147"/>
      <c r="S9" s="146" t="s">
        <v>67</v>
      </c>
      <c r="T9" s="147"/>
      <c r="U9" s="56" t="s">
        <v>195</v>
      </c>
      <c r="V9" s="57"/>
      <c r="W9" s="69" t="s">
        <v>66</v>
      </c>
      <c r="X9" s="69"/>
      <c r="Y9" s="69" t="s">
        <v>63</v>
      </c>
      <c r="Z9" s="69"/>
      <c r="AA9" s="69" t="s">
        <v>230</v>
      </c>
      <c r="AB9" s="69"/>
      <c r="AC9" s="56" t="s">
        <v>235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127" customFormat="1" ht="20.100000000000001" customHeight="1" x14ac:dyDescent="0.2">
      <c r="A11" s="16">
        <v>1</v>
      </c>
      <c r="B11" s="9" t="s">
        <v>175</v>
      </c>
      <c r="C11" s="114">
        <v>78.94</v>
      </c>
      <c r="D11" s="18">
        <f>IF(C11="No Bid","",IF(C11&lt;&gt;0,C11+'Basic Price Adjustment'!$E33,""))</f>
        <v>77.64</v>
      </c>
      <c r="E11" s="114">
        <v>77.27</v>
      </c>
      <c r="F11" s="18">
        <f>IF(E11="No Bid","",IF(E11&lt;&gt;0,E11+'Basic Price Adjustment'!$E33,""))</f>
        <v>75.97</v>
      </c>
      <c r="G11" s="114">
        <v>65</v>
      </c>
      <c r="H11" s="18">
        <f>IF(G11="No Bid","",IF(G11&lt;&gt;0,G11+'Basic Price Adjustment'!$E33,""))</f>
        <v>63.7</v>
      </c>
      <c r="I11" s="114">
        <v>70.959999999999994</v>
      </c>
      <c r="J11" s="18">
        <f>IF(I11="No Bid","",IF(I11&lt;&gt;0,I11+'Basic Price Adjustment'!$E33,""))</f>
        <v>69.66</v>
      </c>
      <c r="K11" s="114">
        <v>66.31</v>
      </c>
      <c r="L11" s="18">
        <f>IF(K11="No Bid","",IF(K11&lt;&gt;0,K11+'Basic Price Adjustment'!$E33,""))</f>
        <v>65.010000000000005</v>
      </c>
      <c r="M11" s="114">
        <v>70.959999999999994</v>
      </c>
      <c r="N11" s="18">
        <f>IF(M11="No Bid","",IF(M11&lt;&gt;0,M11+'Basic Price Adjustment'!$E33,""))</f>
        <v>69.66</v>
      </c>
      <c r="O11" s="114">
        <v>85.5</v>
      </c>
      <c r="P11" s="18">
        <f>IF(O11="No Bid","",IF(O11&lt;&gt;0,O11+'Basic Price Adjustment'!$E33,""))</f>
        <v>84.2</v>
      </c>
      <c r="Q11" s="114">
        <v>86.5</v>
      </c>
      <c r="R11" s="18">
        <f>IF(Q11="No Bid","",IF(Q11&lt;&gt;0,Q11+'Basic Price Adjustment'!$E33,""))</f>
        <v>85.2</v>
      </c>
      <c r="S11" s="114"/>
      <c r="T11" s="18" t="str">
        <f>IF(S11="No Bid","",IF(S11&lt;&gt;0,S11+'Basic Price Adjustment'!$E33,""))</f>
        <v/>
      </c>
      <c r="U11" s="114">
        <v>95</v>
      </c>
      <c r="V11" s="18">
        <f>IF(U11="No Bid","",IF(U11&lt;&gt;0,U11+'Basic Price Adjustment'!$E33,""))</f>
        <v>93.7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85.2</v>
      </c>
      <c r="AA11" s="114">
        <v>85.75</v>
      </c>
      <c r="AB11" s="18">
        <f>IF(AA11="No Bid","",IF(AA11&lt;&gt;0,AA11+'Basic Price Adjustment'!$E33,""))</f>
        <v>84.45</v>
      </c>
      <c r="AC11" s="114">
        <v>73</v>
      </c>
      <c r="AD11" s="18">
        <f>IF(AC11="No Bid","",IF(AC11&lt;&gt;0,AC11+'Basic Price Adjustment'!$E33,""))</f>
        <v>71.7</v>
      </c>
    </row>
    <row r="12" spans="1:30" ht="20.100000000000001" customHeight="1" x14ac:dyDescent="0.2">
      <c r="A12" s="31">
        <v>2</v>
      </c>
      <c r="B12" s="31" t="s">
        <v>176</v>
      </c>
      <c r="C12" s="114">
        <v>79.89</v>
      </c>
      <c r="D12" s="18">
        <f>IF(C12="No Bid","",IF(C12&lt;&gt;0,C12+'Basic Price Adjustment'!$E34,""))</f>
        <v>78.430000000000007</v>
      </c>
      <c r="E12" s="114">
        <v>78.22</v>
      </c>
      <c r="F12" s="18">
        <f>IF(E12="No Bid","",IF(E12&lt;&gt;0,E12+'Basic Price Adjustment'!$E34,""))</f>
        <v>76.760000000000005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73.53</v>
      </c>
      <c r="K12" s="114">
        <v>65.83</v>
      </c>
      <c r="L12" s="18">
        <f>IF(K12="No Bid","",IF(K12&lt;&gt;0,K12+'Basic Price Adjustment'!$E34,""))</f>
        <v>64.37</v>
      </c>
      <c r="M12" s="114">
        <v>74.989999999999995</v>
      </c>
      <c r="N12" s="18">
        <f>IF(M12="No Bid","",IF(M12&lt;&gt;0,M12+'Basic Price Adjustment'!$E34,""))</f>
        <v>73.53</v>
      </c>
      <c r="O12" s="114">
        <v>88.75</v>
      </c>
      <c r="P12" s="18">
        <f>IF(O12="No Bid","",IF(O12&lt;&gt;0,O12+'Basic Price Adjustment'!$E34,""))</f>
        <v>87.29</v>
      </c>
      <c r="Q12" s="114">
        <v>86.5</v>
      </c>
      <c r="R12" s="18">
        <f>IF(Q12="No Bid","",IF(Q12&lt;&gt;0,Q12+'Basic Price Adjustment'!$E34,""))</f>
        <v>85.04</v>
      </c>
      <c r="S12" s="114"/>
      <c r="T12" s="18" t="str">
        <f>IF(S12="No Bid","",IF(S12&lt;&gt;0,S12+'Basic Price Adjustment'!$E34,""))</f>
        <v/>
      </c>
      <c r="U12" s="114">
        <v>95</v>
      </c>
      <c r="V12" s="18">
        <f>IF(U12="No Bid","",IF(U12&lt;&gt;0,U12+'Basic Price Adjustment'!$E34,""))</f>
        <v>93.54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85.04</v>
      </c>
      <c r="AA12" s="114">
        <v>85.75</v>
      </c>
      <c r="AB12" s="18">
        <f>IF(AA12="No Bid","",IF(AA12&lt;&gt;0,AA12+'Basic Price Adjustment'!$E34,""))</f>
        <v>84.29</v>
      </c>
      <c r="AC12" s="114">
        <v>80</v>
      </c>
      <c r="AD12" s="18">
        <f>IF(AC12="No Bid","",IF(AC12&lt;&gt;0,AC12+'Basic Price Adjustment'!$E34,""))</f>
        <v>78.540000000000006</v>
      </c>
    </row>
    <row r="13" spans="1:30" s="127" customFormat="1" ht="20.100000000000001" customHeight="1" x14ac:dyDescent="0.2">
      <c r="A13" s="17">
        <v>3</v>
      </c>
      <c r="B13" s="17" t="s">
        <v>177</v>
      </c>
      <c r="C13" s="114">
        <v>80.72</v>
      </c>
      <c r="D13" s="18">
        <f>IF(C13="No Bid","",IF(C13&lt;&gt;0,C13+'Basic Price Adjustment'!$E35,""))</f>
        <v>79.069999999999993</v>
      </c>
      <c r="E13" s="114">
        <v>80.12</v>
      </c>
      <c r="F13" s="18">
        <f>IF(E13="No Bid","",IF(E13&lt;&gt;0,E13+'Basic Price Adjustment'!$E35,""))</f>
        <v>78.47</v>
      </c>
      <c r="G13" s="114">
        <v>74.5</v>
      </c>
      <c r="H13" s="18">
        <f>IF(G13="No Bid","",IF(G13&lt;&gt;0,G13+'Basic Price Adjustment'!$E35,""))</f>
        <v>72.849999999999994</v>
      </c>
      <c r="I13" s="114">
        <v>75.260000000000005</v>
      </c>
      <c r="J13" s="18">
        <f>IF(I13="No Bid","",IF(I13&lt;&gt;0,I13+'Basic Price Adjustment'!$E35,""))</f>
        <v>73.61</v>
      </c>
      <c r="K13" s="114">
        <v>71.680000000000007</v>
      </c>
      <c r="L13" s="18">
        <f>IF(K13="No Bid","",IF(K13&lt;&gt;0,K13+'Basic Price Adjustment'!$E35,""))</f>
        <v>70.03</v>
      </c>
      <c r="M13" s="114">
        <v>75.260000000000005</v>
      </c>
      <c r="N13" s="18">
        <f>IF(M13="No Bid","",IF(M13&lt;&gt;0,M13+'Basic Price Adjustment'!$E35,""))</f>
        <v>73.61</v>
      </c>
      <c r="O13" s="114">
        <v>88</v>
      </c>
      <c r="P13" s="18">
        <f>IF(O13="No Bid","",IF(O13&lt;&gt;0,O13+'Basic Price Adjustment'!$E35,""))</f>
        <v>86.35</v>
      </c>
      <c r="Q13" s="114">
        <v>88</v>
      </c>
      <c r="R13" s="18">
        <f>IF(Q13="No Bid","",IF(Q13&lt;&gt;0,Q13+'Basic Price Adjustment'!$E35,""))</f>
        <v>86.35</v>
      </c>
      <c r="S13" s="114">
        <v>96</v>
      </c>
      <c r="T13" s="18">
        <f>IF(S13="No Bid","",IF(S13&lt;&gt;0,S13+'Basic Price Adjustment'!$E35,""))</f>
        <v>94.35</v>
      </c>
      <c r="U13" s="114">
        <v>99</v>
      </c>
      <c r="V13" s="18">
        <f>IF(U13="No Bid","",IF(U13&lt;&gt;0,U13+'Basic Price Adjustment'!$E35,""))</f>
        <v>97.35</v>
      </c>
      <c r="W13" s="114">
        <v>92</v>
      </c>
      <c r="X13" s="18">
        <f>IF(W13="No Bid","",IF(W13&lt;&gt;0,W13+'Basic Price Adjustment'!$E35,""))</f>
        <v>90.35</v>
      </c>
      <c r="Y13" s="114">
        <v>88</v>
      </c>
      <c r="Z13" s="18">
        <f>IF(Y13="No Bid","",IF(Y13&lt;&gt;0,Y13+'Basic Price Adjustment'!$E35,""))</f>
        <v>86.35</v>
      </c>
      <c r="AA13" s="114">
        <v>90</v>
      </c>
      <c r="AB13" s="18">
        <f>IF(AA13="No Bid","",IF(AA13&lt;&gt;0,AA13+'Basic Price Adjustment'!$E35,""))</f>
        <v>88.35</v>
      </c>
      <c r="AC13" s="114">
        <v>78</v>
      </c>
      <c r="AD13" s="18">
        <f>IF(AC13="No Bid","",IF(AC13&lt;&gt;0,AC13+'Basic Price Adjustment'!$E35,""))</f>
        <v>76.349999999999994</v>
      </c>
    </row>
    <row r="14" spans="1:30" ht="20.100000000000001" customHeight="1" x14ac:dyDescent="0.2">
      <c r="A14" s="31">
        <v>4</v>
      </c>
      <c r="B14" s="31" t="s">
        <v>178</v>
      </c>
      <c r="C14" s="114">
        <v>80.72</v>
      </c>
      <c r="D14" s="18">
        <f>IF(C14="No Bid","",IF(C14&lt;&gt;0,C14+'Basic Price Adjustment'!$E36,""))</f>
        <v>79.069999999999993</v>
      </c>
      <c r="E14" s="114">
        <v>80.12</v>
      </c>
      <c r="F14" s="18">
        <f>IF(E14="No Bid","",IF(E14&lt;&gt;0,E14+'Basic Price Adjustment'!$E36,""))</f>
        <v>78.47</v>
      </c>
      <c r="G14" s="114">
        <v>74.5</v>
      </c>
      <c r="H14" s="18">
        <f>IF(G14="No Bid","",IF(G14&lt;&gt;0,G14+'Basic Price Adjustment'!$E36,""))</f>
        <v>72.849999999999994</v>
      </c>
      <c r="I14" s="114">
        <v>75.260000000000005</v>
      </c>
      <c r="J14" s="18">
        <f>IF(I14="No Bid","",IF(I14&lt;&gt;0,I14+'Basic Price Adjustment'!$E36,""))</f>
        <v>73.61</v>
      </c>
      <c r="K14" s="114">
        <v>71.680000000000007</v>
      </c>
      <c r="L14" s="18">
        <f>IF(K14="No Bid","",IF(K14&lt;&gt;0,K14+'Basic Price Adjustment'!$E36,""))</f>
        <v>70.03</v>
      </c>
      <c r="M14" s="114">
        <v>75.260000000000005</v>
      </c>
      <c r="N14" s="18">
        <f>IF(M14="No Bid","",IF(M14&lt;&gt;0,M14+'Basic Price Adjustment'!$E36,""))</f>
        <v>73.61</v>
      </c>
      <c r="O14" s="114">
        <v>88</v>
      </c>
      <c r="P14" s="18">
        <f>IF(O14="No Bid","",IF(O14&lt;&gt;0,O14+'Basic Price Adjustment'!$E36,""))</f>
        <v>86.35</v>
      </c>
      <c r="Q14" s="114">
        <v>88</v>
      </c>
      <c r="R14" s="18">
        <f>IF(Q14="No Bid","",IF(Q14&lt;&gt;0,Q14+'Basic Price Adjustment'!$E36,""))</f>
        <v>86.35</v>
      </c>
      <c r="S14" s="114">
        <v>96</v>
      </c>
      <c r="T14" s="18">
        <f>IF(S14="No Bid","",IF(S14&lt;&gt;0,S14+'Basic Price Adjustment'!$E36,""))</f>
        <v>94.35</v>
      </c>
      <c r="U14" s="114">
        <v>99</v>
      </c>
      <c r="V14" s="18">
        <f>IF(U14="No Bid","",IF(U14&lt;&gt;0,U14+'Basic Price Adjustment'!$E36,""))</f>
        <v>97.35</v>
      </c>
      <c r="W14" s="114">
        <v>92</v>
      </c>
      <c r="X14" s="18">
        <f>IF(W14="No Bid","",IF(W14&lt;&gt;0,W14+'Basic Price Adjustment'!$E36,""))</f>
        <v>90.35</v>
      </c>
      <c r="Y14" s="114">
        <v>88</v>
      </c>
      <c r="Z14" s="18">
        <f>IF(Y14="No Bid","",IF(Y14&lt;&gt;0,Y14+'Basic Price Adjustment'!$E36,""))</f>
        <v>86.35</v>
      </c>
      <c r="AA14" s="114">
        <v>90</v>
      </c>
      <c r="AB14" s="18">
        <f>IF(AA14="No Bid","",IF(AA14&lt;&gt;0,AA14+'Basic Price Adjustment'!$E36,""))</f>
        <v>88.35</v>
      </c>
      <c r="AC14" s="114">
        <v>78</v>
      </c>
      <c r="AD14" s="18">
        <f>IF(AC14="No Bid","",IF(AC14&lt;&gt;0,AC14+'Basic Price Adjustment'!$E36,""))</f>
        <v>76.349999999999994</v>
      </c>
    </row>
    <row r="15" spans="1:30" s="127" customFormat="1" ht="20.100000000000001" customHeight="1" x14ac:dyDescent="0.2">
      <c r="A15" s="17">
        <v>5</v>
      </c>
      <c r="B15" s="17" t="s">
        <v>179</v>
      </c>
      <c r="C15" s="114">
        <v>81.39</v>
      </c>
      <c r="D15" s="18">
        <f>IF(C15="No Bid","",IF(C15&lt;&gt;0,C15+'Basic Price Adjustment'!$E37,""))</f>
        <v>79.680000000000007</v>
      </c>
      <c r="E15" s="114">
        <v>82.83</v>
      </c>
      <c r="F15" s="18">
        <f>IF(E15="No Bid","",IF(E15&lt;&gt;0,E15+'Basic Price Adjustment'!$E37,""))</f>
        <v>81.12</v>
      </c>
      <c r="G15" s="114">
        <v>78.5</v>
      </c>
      <c r="H15" s="18">
        <f>IF(G15="No Bid","",IF(G15&lt;&gt;0,G15+'Basic Price Adjustment'!$E37,""))</f>
        <v>76.790000000000006</v>
      </c>
      <c r="I15" s="114">
        <v>75.459999999999994</v>
      </c>
      <c r="J15" s="18">
        <f>IF(I15="No Bid","",IF(I15&lt;&gt;0,I15+'Basic Price Adjustment'!$E37,""))</f>
        <v>73.75</v>
      </c>
      <c r="K15" s="114">
        <v>72.78</v>
      </c>
      <c r="L15" s="18">
        <f>IF(K15="No Bid","",IF(K15&lt;&gt;0,K15+'Basic Price Adjustment'!$E37,""))</f>
        <v>71.070000000000007</v>
      </c>
      <c r="M15" s="114">
        <v>75.459999999999994</v>
      </c>
      <c r="N15" s="18">
        <f>IF(M15="No Bid","",IF(M15&lt;&gt;0,M15+'Basic Price Adjustment'!$E37,""))</f>
        <v>73.75</v>
      </c>
      <c r="O15" s="114">
        <v>89.25</v>
      </c>
      <c r="P15" s="18">
        <f>IF(O15="No Bid","",IF(O15&lt;&gt;0,O15+'Basic Price Adjustment'!$E37,""))</f>
        <v>87.54</v>
      </c>
      <c r="Q15" s="114">
        <v>88</v>
      </c>
      <c r="R15" s="18">
        <f>IF(Q15="No Bid","",IF(Q15&lt;&gt;0,Q15+'Basic Price Adjustment'!$E37,""))</f>
        <v>86.29</v>
      </c>
      <c r="S15" s="114">
        <v>96</v>
      </c>
      <c r="T15" s="18">
        <f>IF(S15="No Bid","",IF(S15&lt;&gt;0,S15+'Basic Price Adjustment'!$E37,""))</f>
        <v>94.29</v>
      </c>
      <c r="U15" s="114">
        <v>99</v>
      </c>
      <c r="V15" s="18">
        <f>IF(U15="No Bid","",IF(U15&lt;&gt;0,U15+'Basic Price Adjustment'!$E37,""))</f>
        <v>97.29</v>
      </c>
      <c r="W15" s="114">
        <v>92</v>
      </c>
      <c r="X15" s="18">
        <f>IF(W15="No Bid","",IF(W15&lt;&gt;0,W15+'Basic Price Adjustment'!$E37,""))</f>
        <v>90.29</v>
      </c>
      <c r="Y15" s="114">
        <v>88</v>
      </c>
      <c r="Z15" s="18">
        <f>IF(Y15="No Bid","",IF(Y15&lt;&gt;0,Y15+'Basic Price Adjustment'!$E37,""))</f>
        <v>86.29</v>
      </c>
      <c r="AA15" s="114">
        <v>90</v>
      </c>
      <c r="AB15" s="18">
        <f>IF(AA15="No Bid","",IF(AA15&lt;&gt;0,AA15+'Basic Price Adjustment'!$E37,""))</f>
        <v>88.29</v>
      </c>
      <c r="AC15" s="114">
        <v>78</v>
      </c>
      <c r="AD15" s="18">
        <f>IF(AC15="No Bid","",IF(AC15&lt;&gt;0,AC15+'Basic Price Adjustment'!$E37,""))</f>
        <v>76.290000000000006</v>
      </c>
    </row>
    <row r="16" spans="1:30" ht="20.100000000000001" customHeight="1" x14ac:dyDescent="0.2">
      <c r="A16" s="29">
        <v>6</v>
      </c>
      <c r="B16" s="29" t="s">
        <v>180</v>
      </c>
      <c r="C16" s="114">
        <v>91.22</v>
      </c>
      <c r="D16" s="18">
        <f>IF(C16="No Bid","",IF(C16&lt;&gt;0,C16+'Basic Price Adjustment'!$E38,""))</f>
        <v>89.539999999999992</v>
      </c>
      <c r="E16" s="114">
        <v>89.57</v>
      </c>
      <c r="F16" s="18">
        <f>IF(E16="No Bid","",IF(E16&lt;&gt;0,E16+'Basic Price Adjustment'!$E38,""))</f>
        <v>87.889999999999986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77.61999999999999</v>
      </c>
      <c r="K16" s="114">
        <v>75.819999999999993</v>
      </c>
      <c r="L16" s="18">
        <f>IF(K16="No Bid","",IF(K16&lt;&gt;0,K16+'Basic Price Adjustment'!$E38,""))</f>
        <v>74.139999999999986</v>
      </c>
      <c r="M16" s="114">
        <v>79.3</v>
      </c>
      <c r="N16" s="18">
        <f>IF(M16="No Bid","",IF(M16&lt;&gt;0,M16+'Basic Price Adjustment'!$E38,""))</f>
        <v>77.61999999999999</v>
      </c>
      <c r="O16" s="114">
        <v>102.75</v>
      </c>
      <c r="P16" s="18">
        <f>IF(O16="No Bid","",IF(O16&lt;&gt;0,O16+'Basic Price Adjustment'!$E38,""))</f>
        <v>101.07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101</v>
      </c>
      <c r="AB16" s="18">
        <f>IF(AA16="No Bid","",IF(AA16&lt;&gt;0,AA16+'Basic Price Adjustment'!$E38,""))</f>
        <v>99.32</v>
      </c>
      <c r="AC16" s="114">
        <v>93</v>
      </c>
      <c r="AD16" s="18">
        <f>IF(AC16="No Bid","",IF(AC16&lt;&gt;0,AC16+'Basic Price Adjustment'!$E38,""))</f>
        <v>91.32</v>
      </c>
    </row>
    <row r="17" spans="1:30" ht="20.100000000000001" customHeight="1" x14ac:dyDescent="0.2">
      <c r="A17" s="17">
        <v>7</v>
      </c>
      <c r="B17" s="17" t="s">
        <v>181</v>
      </c>
      <c r="C17" s="114">
        <v>83.54</v>
      </c>
      <c r="D17" s="18">
        <f>IF(C17="No Bid","",IF(C17&lt;&gt;0,C17+'Basic Price Adjustment'!$E39,""))</f>
        <v>81.990000000000009</v>
      </c>
      <c r="E17" s="114">
        <v>80.45</v>
      </c>
      <c r="F17" s="18">
        <f>IF(E17="No Bid","",IF(E17&lt;&gt;0,E17+'Basic Price Adjustment'!$E39,""))</f>
        <v>78.900000000000006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73.75</v>
      </c>
      <c r="K17" s="114">
        <v>71.709999999999994</v>
      </c>
      <c r="L17" s="18">
        <f>IF(K17="No Bid","",IF(K17&lt;&gt;0,K17+'Basic Price Adjustment'!$E39,""))</f>
        <v>70.16</v>
      </c>
      <c r="M17" s="114">
        <v>75.3</v>
      </c>
      <c r="N17" s="18">
        <f>IF(M17="No Bid","",IF(M17&lt;&gt;0,M17+'Basic Price Adjustment'!$E39,""))</f>
        <v>73.75</v>
      </c>
      <c r="O17" s="114">
        <v>89.25</v>
      </c>
      <c r="P17" s="18">
        <f>IF(O17="No Bid","",IF(O17&lt;&gt;0,O17+'Basic Price Adjustment'!$E39,""))</f>
        <v>87.7</v>
      </c>
      <c r="Q17" s="114">
        <v>91.5</v>
      </c>
      <c r="R17" s="18">
        <f>IF(Q17="No Bid","",IF(Q17&lt;&gt;0,Q17+'Basic Price Adjustment'!$E39,""))</f>
        <v>89.95</v>
      </c>
      <c r="S17" s="114"/>
      <c r="T17" s="18" t="str">
        <f>IF(S17="No Bid","",IF(S17&lt;&gt;0,S17+'Basic Price Adjustment'!$E39,""))</f>
        <v/>
      </c>
      <c r="U17" s="114">
        <v>98.5</v>
      </c>
      <c r="V17" s="18">
        <f>IF(U17="No Bid","",IF(U17&lt;&gt;0,U17+'Basic Price Adjustment'!$E39,""))</f>
        <v>96.95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89.95</v>
      </c>
      <c r="AA17" s="114">
        <v>90.5</v>
      </c>
      <c r="AB17" s="18">
        <f>IF(AA17="No Bid","",IF(AA17&lt;&gt;0,AA17+'Basic Price Adjustment'!$E39,""))</f>
        <v>88.95</v>
      </c>
      <c r="AC17" s="114">
        <v>80</v>
      </c>
      <c r="AD17" s="18">
        <f>IF(AC17="No Bid","",IF(AC17&lt;&gt;0,AC17+'Basic Price Adjustment'!$E39,""))</f>
        <v>78.45</v>
      </c>
    </row>
    <row r="18" spans="1:30" ht="20.100000000000001" customHeight="1" x14ac:dyDescent="0.2">
      <c r="A18" s="31">
        <v>8</v>
      </c>
      <c r="B18" s="31" t="s">
        <v>182</v>
      </c>
      <c r="C18" s="114">
        <v>88.1</v>
      </c>
      <c r="D18" s="18">
        <f>IF(C18="No Bid","",IF(C18&lt;&gt;0,C18+'Basic Price Adjustment'!$E40,""))</f>
        <v>86.07</v>
      </c>
      <c r="E18" s="114">
        <v>87.7</v>
      </c>
      <c r="F18" s="18">
        <f>IF(E18="No Bid","",IF(E18&lt;&gt;0,E18+'Basic Price Adjustment'!$E40,""))</f>
        <v>85.67</v>
      </c>
      <c r="G18" s="114">
        <v>79.5</v>
      </c>
      <c r="H18" s="18">
        <f>IF(G18="No Bid","",IF(G18&lt;&gt;0,G18+'Basic Price Adjustment'!$E40,""))</f>
        <v>77.47</v>
      </c>
      <c r="I18" s="114">
        <v>80.22</v>
      </c>
      <c r="J18" s="18">
        <f>IF(I18="No Bid","",IF(I18&lt;&gt;0,I18+'Basic Price Adjustment'!$E40,""))</f>
        <v>78.19</v>
      </c>
      <c r="K18" s="114">
        <v>80.86</v>
      </c>
      <c r="L18" s="18">
        <f>IF(K18="No Bid","",IF(K18&lt;&gt;0,K18+'Basic Price Adjustment'!$E40,""))</f>
        <v>78.83</v>
      </c>
      <c r="M18" s="114">
        <v>80.22</v>
      </c>
      <c r="N18" s="18">
        <f>IF(M18="No Bid","",IF(M18&lt;&gt;0,M18+'Basic Price Adjustment'!$E40,""))</f>
        <v>78.19</v>
      </c>
      <c r="O18" s="114">
        <v>92.25</v>
      </c>
      <c r="P18" s="18">
        <f>IF(O18="No Bid","",IF(O18&lt;&gt;0,O18+'Basic Price Adjustment'!$E40,""))</f>
        <v>90.22</v>
      </c>
      <c r="Q18" s="114">
        <v>95.5</v>
      </c>
      <c r="R18" s="18">
        <f>IF(Q18="No Bid","",IF(Q18&lt;&gt;0,Q18+'Basic Price Adjustment'!$E40,""))</f>
        <v>93.47</v>
      </c>
      <c r="S18" s="114">
        <v>100</v>
      </c>
      <c r="T18" s="18">
        <f>IF(S18="No Bid","",IF(S18&lt;&gt;0,S18+'Basic Price Adjustment'!$E40,""))</f>
        <v>97.97</v>
      </c>
      <c r="U18" s="114">
        <v>108</v>
      </c>
      <c r="V18" s="18">
        <f>IF(U18="No Bid","",IF(U18&lt;&gt;0,U18+'Basic Price Adjustment'!$E40,""))</f>
        <v>105.97</v>
      </c>
      <c r="W18" s="114">
        <v>102</v>
      </c>
      <c r="X18" s="18">
        <f>IF(W18="No Bid","",IF(W18&lt;&gt;0,W18+'Basic Price Adjustment'!$E40,""))</f>
        <v>99.97</v>
      </c>
      <c r="Y18" s="114">
        <v>95.5</v>
      </c>
      <c r="Z18" s="18">
        <f>IF(Y18="No Bid","",IF(Y18&lt;&gt;0,Y18+'Basic Price Adjustment'!$E40,""))</f>
        <v>93.47</v>
      </c>
      <c r="AA18" s="114">
        <v>99</v>
      </c>
      <c r="AB18" s="18">
        <f>IF(AA18="No Bid","",IF(AA18&lt;&gt;0,AA18+'Basic Price Adjustment'!$E40,""))</f>
        <v>96.97</v>
      </c>
      <c r="AC18" s="114">
        <v>81.5</v>
      </c>
      <c r="AD18" s="18">
        <f>IF(AC18="No Bid","",IF(AC18&lt;&gt;0,AC18+'Basic Price Adjustment'!$E40,""))</f>
        <v>79.47</v>
      </c>
    </row>
    <row r="19" spans="1:30" ht="20.100000000000001" customHeight="1" x14ac:dyDescent="0.2">
      <c r="A19" s="17">
        <v>9</v>
      </c>
      <c r="B19" s="17" t="s">
        <v>183</v>
      </c>
      <c r="C19" s="114">
        <v>97.57</v>
      </c>
      <c r="D19" s="18">
        <f>IF(C19="No Bid","",IF(C19&lt;&gt;0,C19+'Basic Price Adjustment'!$E41,""))</f>
        <v>95.57</v>
      </c>
      <c r="E19" s="114">
        <v>93.17</v>
      </c>
      <c r="F19" s="18">
        <f>IF(E19="No Bid","",IF(E19&lt;&gt;0,E19+'Basic Price Adjustment'!$E41,""))</f>
        <v>91.17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83.26</v>
      </c>
      <c r="K19" s="114">
        <v>81.650000000000006</v>
      </c>
      <c r="L19" s="18">
        <f>IF(K19="No Bid","",IF(K19&lt;&gt;0,K19+'Basic Price Adjustment'!$E41,""))</f>
        <v>79.650000000000006</v>
      </c>
      <c r="M19" s="114">
        <v>85.26</v>
      </c>
      <c r="N19" s="18">
        <f>IF(M19="No Bid","",IF(M19&lt;&gt;0,M19+'Basic Price Adjustment'!$E41,""))</f>
        <v>83.26</v>
      </c>
      <c r="O19" s="114">
        <v>102.75</v>
      </c>
      <c r="P19" s="18">
        <f>IF(O19="No Bid","",IF(O19&lt;&gt;0,O19+'Basic Price Adjustment'!$E41,""))</f>
        <v>100.75</v>
      </c>
      <c r="Q19" s="114">
        <v>107.5</v>
      </c>
      <c r="R19" s="18">
        <f>IF(Q19="No Bid","",IF(Q19&lt;&gt;0,Q19+'Basic Price Adjustment'!$E41,""))</f>
        <v>105.5</v>
      </c>
      <c r="S19" s="114"/>
      <c r="T19" s="18" t="str">
        <f>IF(S19="No Bid","",IF(S19&lt;&gt;0,S19+'Basic Price Adjustment'!$E41,""))</f>
        <v/>
      </c>
      <c r="U19" s="114">
        <v>110</v>
      </c>
      <c r="V19" s="18">
        <f>IF(U19="No Bid","",IF(U19&lt;&gt;0,U19+'Basic Price Adjustment'!$E41,""))</f>
        <v>108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105.5</v>
      </c>
      <c r="AA19" s="114">
        <v>106</v>
      </c>
      <c r="AB19" s="18">
        <f>IF(AA19="No Bid","",IF(AA19&lt;&gt;0,AA19+'Basic Price Adjustment'!$E41,""))</f>
        <v>104</v>
      </c>
      <c r="AC19" s="114">
        <v>83.5</v>
      </c>
      <c r="AD19" s="18">
        <f>IF(AC19="No Bid","",IF(AC19&lt;&gt;0,AC19+'Basic Price Adjustment'!$E41,""))</f>
        <v>81.5</v>
      </c>
    </row>
    <row r="20" spans="1:30" ht="20.100000000000001" customHeight="1" x14ac:dyDescent="0.2">
      <c r="A20" s="31">
        <v>10</v>
      </c>
      <c r="B20" s="31" t="s">
        <v>184</v>
      </c>
      <c r="C20" s="114">
        <v>88.1</v>
      </c>
      <c r="D20" s="18">
        <f>IF(C20="No Bid","",IF(C20&lt;&gt;0,C20+'Basic Price Adjustment'!$E42,""))</f>
        <v>86.1</v>
      </c>
      <c r="E20" s="114">
        <v>87.7</v>
      </c>
      <c r="F20" s="18">
        <f>IF(E20="No Bid","",IF(E20&lt;&gt;0,E20+'Basic Price Adjustment'!$E42,""))</f>
        <v>85.7</v>
      </c>
      <c r="G20" s="114">
        <v>79.5</v>
      </c>
      <c r="H20" s="18">
        <f>IF(G20="No Bid","",IF(G20&lt;&gt;0,G20+'Basic Price Adjustment'!$E42,""))</f>
        <v>77.5</v>
      </c>
      <c r="I20" s="114">
        <v>80.23</v>
      </c>
      <c r="J20" s="18">
        <f>IF(I20="No Bid","",IF(I20&lt;&gt;0,I20+'Basic Price Adjustment'!$E42,""))</f>
        <v>78.23</v>
      </c>
      <c r="K20" s="114">
        <v>78.900000000000006</v>
      </c>
      <c r="L20" s="18">
        <f>IF(K20="No Bid","",IF(K20&lt;&gt;0,K20+'Basic Price Adjustment'!$E42,""))</f>
        <v>76.900000000000006</v>
      </c>
      <c r="M20" s="114">
        <v>80.23</v>
      </c>
      <c r="N20" s="18">
        <f>IF(M20="No Bid","",IF(M20&lt;&gt;0,M20+'Basic Price Adjustment'!$E42,""))</f>
        <v>78.23</v>
      </c>
      <c r="O20" s="114">
        <v>91.5</v>
      </c>
      <c r="P20" s="18">
        <f>IF(O20="No Bid","",IF(O20&lt;&gt;0,O20+'Basic Price Adjustment'!$E42,""))</f>
        <v>89.5</v>
      </c>
      <c r="Q20" s="114">
        <v>95.5</v>
      </c>
      <c r="R20" s="18">
        <f>IF(Q20="No Bid","",IF(Q20&lt;&gt;0,Q20+'Basic Price Adjustment'!$E42,""))</f>
        <v>93.5</v>
      </c>
      <c r="S20" s="114">
        <v>100</v>
      </c>
      <c r="T20" s="18">
        <f>IF(S20="No Bid","",IF(S20&lt;&gt;0,S20+'Basic Price Adjustment'!$E42,""))</f>
        <v>98</v>
      </c>
      <c r="U20" s="114">
        <v>108</v>
      </c>
      <c r="V20" s="18">
        <f>IF(U20="No Bid","",IF(U20&lt;&gt;0,U20+'Basic Price Adjustment'!$E42,""))</f>
        <v>106</v>
      </c>
      <c r="W20" s="114">
        <v>102</v>
      </c>
      <c r="X20" s="18">
        <f>IF(W20="No Bid","",IF(W20&lt;&gt;0,W20+'Basic Price Adjustment'!$E42,""))</f>
        <v>100</v>
      </c>
      <c r="Y20" s="114">
        <v>95.5</v>
      </c>
      <c r="Z20" s="18">
        <f>IF(Y20="No Bid","",IF(Y20&lt;&gt;0,Y20+'Basic Price Adjustment'!$E42,""))</f>
        <v>93.5</v>
      </c>
      <c r="AA20" s="114">
        <v>99</v>
      </c>
      <c r="AB20" s="18">
        <f>IF(AA20="No Bid","",IF(AA20&lt;&gt;0,AA20+'Basic Price Adjustment'!$E42,""))</f>
        <v>97</v>
      </c>
      <c r="AC20" s="114">
        <v>81.5</v>
      </c>
      <c r="AD20" s="18">
        <f>IF(AC20="No Bid","",IF(AC20&lt;&gt;0,AC20+'Basic Price Adjustment'!$E42,""))</f>
        <v>79.5</v>
      </c>
    </row>
    <row r="21" spans="1:30" ht="20.100000000000001" customHeight="1" x14ac:dyDescent="0.2">
      <c r="A21" s="17">
        <v>11</v>
      </c>
      <c r="B21" s="17" t="s">
        <v>185</v>
      </c>
      <c r="C21" s="114">
        <v>97.57</v>
      </c>
      <c r="D21" s="18">
        <f>IF(C21="No Bid","",IF(C21&lt;&gt;0,C21+'Basic Price Adjustment'!$E43,""))</f>
        <v>95.6</v>
      </c>
      <c r="E21" s="114">
        <v>95.9</v>
      </c>
      <c r="F21" s="18">
        <f>IF(E21="No Bid","",IF(E21&lt;&gt;0,E21+'Basic Price Adjustment'!$E43,""))</f>
        <v>93.93</v>
      </c>
      <c r="G21" s="114">
        <v>85</v>
      </c>
      <c r="H21" s="18">
        <f>IF(G21="No Bid","",IF(G21&lt;&gt;0,G21+'Basic Price Adjustment'!$E43,""))</f>
        <v>83.03</v>
      </c>
      <c r="I21" s="114">
        <v>85.42</v>
      </c>
      <c r="J21" s="18">
        <f>IF(I21="No Bid","",IF(I21&lt;&gt;0,I21+'Basic Price Adjustment'!$E43,""))</f>
        <v>83.45</v>
      </c>
      <c r="K21" s="114">
        <v>81.66</v>
      </c>
      <c r="L21" s="18">
        <f>IF(K21="No Bid","",IF(K21&lt;&gt;0,K21+'Basic Price Adjustment'!$E43,""))</f>
        <v>79.69</v>
      </c>
      <c r="M21" s="114">
        <v>85.42</v>
      </c>
      <c r="N21" s="18">
        <f>IF(M21="No Bid","",IF(M21&lt;&gt;0,M21+'Basic Price Adjustment'!$E43,""))</f>
        <v>83.45</v>
      </c>
      <c r="O21" s="114">
        <v>101.75</v>
      </c>
      <c r="P21" s="18">
        <f>IF(O21="No Bid","",IF(O21&lt;&gt;0,O21+'Basic Price Adjustment'!$E43,""))</f>
        <v>99.78</v>
      </c>
      <c r="Q21" s="114">
        <v>104.5</v>
      </c>
      <c r="R21" s="18">
        <f>IF(Q21="No Bid","",IF(Q21&lt;&gt;0,Q21+'Basic Price Adjustment'!$E43,""))</f>
        <v>102.53</v>
      </c>
      <c r="S21" s="114"/>
      <c r="T21" s="18" t="str">
        <f>IF(S21="No Bid","",IF(S21&lt;&gt;0,S21+'Basic Price Adjustment'!$E43,""))</f>
        <v/>
      </c>
      <c r="U21" s="114">
        <v>110</v>
      </c>
      <c r="V21" s="18">
        <f>IF(U21="No Bid","",IF(U21&lt;&gt;0,U21+'Basic Price Adjustment'!$E43,""))</f>
        <v>108.03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105.53</v>
      </c>
      <c r="AA21" s="114">
        <v>106</v>
      </c>
      <c r="AB21" s="18">
        <f>IF(AA21="No Bid","",IF(AA21&lt;&gt;0,AA21+'Basic Price Adjustment'!$E43,""))</f>
        <v>104.03</v>
      </c>
      <c r="AC21" s="114">
        <v>101</v>
      </c>
      <c r="AD21" s="18">
        <f>IF(AC21="No Bid","",IF(AC21&lt;&gt;0,AC21+'Basic Price Adjustment'!$E43,""))</f>
        <v>99.03</v>
      </c>
    </row>
    <row r="22" spans="1:30" ht="20.100000000000001" customHeight="1" x14ac:dyDescent="0.2">
      <c r="A22" s="31">
        <v>12</v>
      </c>
      <c r="B22" s="31" t="s">
        <v>186</v>
      </c>
      <c r="C22" s="114">
        <v>118.91</v>
      </c>
      <c r="D22" s="18">
        <f>IF(C22="No Bid","",IF(C22&lt;&gt;0,C22+'Basic Price Adjustment'!$E44,""))</f>
        <v>116.42999999999999</v>
      </c>
      <c r="E22" s="114">
        <v>118.91</v>
      </c>
      <c r="F22" s="18">
        <f>IF(E22="No Bid","",IF(E22&lt;&gt;0,E22+'Basic Price Adjustment'!$E44,""))</f>
        <v>116.42999999999999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98.25</v>
      </c>
      <c r="K22" s="114">
        <v>90</v>
      </c>
      <c r="L22" s="18">
        <f>IF(K22="No Bid","",IF(K22&lt;&gt;0,K22+'Basic Price Adjustment'!$E44,""))</f>
        <v>87.52</v>
      </c>
      <c r="M22" s="114">
        <v>108.01</v>
      </c>
      <c r="N22" s="18">
        <f>IF(M22="No Bid","",IF(M22&lt;&gt;0,M22+'Basic Price Adjustment'!$E44,""))</f>
        <v>105.53</v>
      </c>
      <c r="O22" s="114">
        <v>104</v>
      </c>
      <c r="P22" s="18">
        <f>IF(O22="No Bid","",IF(O22&lt;&gt;0,O22+'Basic Price Adjustment'!$E44,""))</f>
        <v>101.52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113</v>
      </c>
      <c r="AD22" s="18">
        <f>IF(AC22="No Bid","",IF(AC22&lt;&gt;0,AC22+'Basic Price Adjustment'!$E44,""))</f>
        <v>110.52</v>
      </c>
    </row>
    <row r="23" spans="1:30" ht="20.100000000000001" customHeight="1" x14ac:dyDescent="0.2">
      <c r="A23" s="17">
        <v>13</v>
      </c>
      <c r="B23" s="17" t="s">
        <v>187</v>
      </c>
      <c r="C23" s="114">
        <v>118.95</v>
      </c>
      <c r="D23" s="18">
        <f>IF(C23="No Bid","",IF(C23&lt;&gt;0,C23+'Basic Price Adjustment'!$E45,""))</f>
        <v>116.60000000000001</v>
      </c>
      <c r="E23" s="114">
        <v>118.95</v>
      </c>
      <c r="F23" s="18">
        <f>IF(E23="No Bid","",IF(E23&lt;&gt;0,E23+'Basic Price Adjustment'!$E45,""))</f>
        <v>116.60000000000001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101.03</v>
      </c>
      <c r="K23" s="114">
        <v>91.74</v>
      </c>
      <c r="L23" s="18">
        <f>IF(K23="No Bid","",IF(K23&lt;&gt;0,K23+'Basic Price Adjustment'!$E45,""))</f>
        <v>89.39</v>
      </c>
      <c r="M23" s="114">
        <v>110.8</v>
      </c>
      <c r="N23" s="18">
        <f>IF(M23="No Bid","",IF(M23&lt;&gt;0,M23+'Basic Price Adjustment'!$E45,""))</f>
        <v>108.45</v>
      </c>
      <c r="O23" s="114">
        <v>104</v>
      </c>
      <c r="P23" s="18">
        <f>IF(O23="No Bid","",IF(O23&lt;&gt;0,O23+'Basic Price Adjustment'!$E45,""))</f>
        <v>101.65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125</v>
      </c>
      <c r="AD23" s="18">
        <f>IF(AC23="No Bid","",IF(AC23&lt;&gt;0,AC23+'Basic Price Adjustment'!$E45,""))</f>
        <v>122.65</v>
      </c>
    </row>
    <row r="24" spans="1:30" ht="20.100000000000001" customHeight="1" x14ac:dyDescent="0.2">
      <c r="A24" s="31">
        <v>14</v>
      </c>
      <c r="B24" s="31" t="s">
        <v>188</v>
      </c>
      <c r="C24" s="114">
        <v>113.94</v>
      </c>
      <c r="D24" s="18">
        <f>IF(C24="No Bid","",IF(C24&lt;&gt;0,C24+'Basic Price Adjustment'!$E46,""))</f>
        <v>111.55</v>
      </c>
      <c r="E24" s="114">
        <v>103.94</v>
      </c>
      <c r="F24" s="18">
        <f>IF(E24="No Bid","",IF(E24&lt;&gt;0,E24+'Basic Price Adjustment'!$E46,""))</f>
        <v>101.55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94.75</v>
      </c>
      <c r="K24" s="114">
        <v>91.76</v>
      </c>
      <c r="L24" s="18">
        <f>IF(K24="No Bid","",IF(K24&lt;&gt;0,K24+'Basic Price Adjustment'!$E46,""))</f>
        <v>89.37</v>
      </c>
      <c r="M24" s="114">
        <v>106.19</v>
      </c>
      <c r="N24" s="18">
        <f>IF(M24="No Bid","",IF(M24&lt;&gt;0,M24+'Basic Price Adjustment'!$E46,""))</f>
        <v>103.8</v>
      </c>
      <c r="O24" s="114">
        <v>104</v>
      </c>
      <c r="P24" s="18">
        <f>IF(O24="No Bid","",IF(O24&lt;&gt;0,O24+'Basic Price Adjustment'!$E46,""))</f>
        <v>101.61</v>
      </c>
      <c r="Q24" s="114">
        <v>113.5</v>
      </c>
      <c r="R24" s="18">
        <f>IF(Q24="No Bid","",IF(Q24&lt;&gt;0,Q24+'Basic Price Adjustment'!$E46,""))</f>
        <v>111.11</v>
      </c>
      <c r="S24" s="114">
        <v>110</v>
      </c>
      <c r="T24" s="18">
        <f>IF(S24="No Bid","",IF(S24&lt;&gt;0,S24+'Basic Price Adjustment'!$E46,""))</f>
        <v>107.61</v>
      </c>
      <c r="U24" s="114">
        <v>117</v>
      </c>
      <c r="V24" s="18">
        <f>IF(U24="No Bid","",IF(U24&lt;&gt;0,U24+'Basic Price Adjustment'!$E46,""))</f>
        <v>114.61</v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111.11</v>
      </c>
      <c r="AA24" s="114"/>
      <c r="AB24" s="18" t="str">
        <f>IF(AA24="No Bid","",IF(AA24&lt;&gt;0,AA24+'Basic Price Adjustment'!$E46,""))</f>
        <v/>
      </c>
      <c r="AC24" s="114">
        <v>111</v>
      </c>
      <c r="AD24" s="18">
        <f>IF(AC24="No Bid","",IF(AC24&lt;&gt;0,AC24+'Basic Price Adjustment'!$E46,""))</f>
        <v>108.61</v>
      </c>
    </row>
    <row r="25" spans="1:30" ht="20.100000000000001" customHeight="1" x14ac:dyDescent="0.2">
      <c r="A25" s="17">
        <v>15</v>
      </c>
      <c r="B25" s="17" t="s">
        <v>189</v>
      </c>
      <c r="C25" s="114">
        <v>118.92</v>
      </c>
      <c r="D25" s="18">
        <f>IF(C25="No Bid","",IF(C25&lt;&gt;0,C25+'Basic Price Adjustment'!$E47,""))</f>
        <v>116.47</v>
      </c>
      <c r="E25" s="114">
        <v>118.92</v>
      </c>
      <c r="F25" s="18">
        <f>IF(E25="No Bid","",IF(E25&lt;&gt;0,E25+'Basic Price Adjustment'!$E47,""))</f>
        <v>116.47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98</v>
      </c>
      <c r="K25" s="114">
        <v>95.61</v>
      </c>
      <c r="L25" s="18">
        <f>IF(K25="No Bid","",IF(K25&lt;&gt;0,K25+'Basic Price Adjustment'!$E47,""))</f>
        <v>93.16</v>
      </c>
      <c r="M25" s="114">
        <v>107.24</v>
      </c>
      <c r="N25" s="18">
        <f>IF(M25="No Bid","",IF(M25&lt;&gt;0,M25+'Basic Price Adjustment'!$E47,""))</f>
        <v>104.78999999999999</v>
      </c>
      <c r="O25" s="114">
        <v>104</v>
      </c>
      <c r="P25" s="18">
        <f>IF(O25="No Bid","",IF(O25&lt;&gt;0,O25+'Basic Price Adjustment'!$E47,""))</f>
        <v>101.55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122</v>
      </c>
      <c r="AD25" s="18">
        <f>IF(AC25="No Bid","",IF(AC25&lt;&gt;0,AC25+'Basic Price Adjustment'!$E47,""))</f>
        <v>119.55</v>
      </c>
    </row>
    <row r="26" spans="1:30" ht="20.100000000000001" customHeight="1" x14ac:dyDescent="0.2">
      <c r="A26" s="29">
        <v>16</v>
      </c>
      <c r="B26" s="29" t="s">
        <v>190</v>
      </c>
      <c r="C26" s="114">
        <v>96.22</v>
      </c>
      <c r="D26" s="18">
        <f>IF(C26="No Bid","",IF(C26&lt;&gt;0,C26+'Basic Price Adjustment'!$E48,""))</f>
        <v>94.38</v>
      </c>
      <c r="E26" s="114">
        <v>96.22</v>
      </c>
      <c r="F26" s="18">
        <f>IF(E26="No Bid","",IF(E26&lt;&gt;0,E26+'Basic Price Adjustment'!$E48,""))</f>
        <v>94.38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84.289999999999992</v>
      </c>
      <c r="K26" s="114">
        <v>81.22</v>
      </c>
      <c r="L26" s="18">
        <f>IF(K26="No Bid","",IF(K26&lt;&gt;0,K26+'Basic Price Adjustment'!$E48,""))</f>
        <v>79.38</v>
      </c>
      <c r="M26" s="114">
        <v>89.64</v>
      </c>
      <c r="N26" s="18">
        <f>IF(M26="No Bid","",IF(M26&lt;&gt;0,M26+'Basic Price Adjustment'!$E48,""))</f>
        <v>87.8</v>
      </c>
      <c r="O26" s="114">
        <v>94.25</v>
      </c>
      <c r="P26" s="18">
        <f>IF(O26="No Bid","",IF(O26&lt;&gt;0,O26+'Basic Price Adjustment'!$E48,""))</f>
        <v>92.41</v>
      </c>
      <c r="Q26" s="114">
        <v>103.5</v>
      </c>
      <c r="R26" s="18">
        <f>IF(Q26="No Bid","",IF(Q26&lt;&gt;0,Q26+'Basic Price Adjustment'!$E48,""))</f>
        <v>101.66</v>
      </c>
      <c r="S26" s="114"/>
      <c r="T26" s="18" t="str">
        <f>IF(S26="No Bid","",IF(S26&lt;&gt;0,S26+'Basic Price Adjustment'!$E48,""))</f>
        <v/>
      </c>
      <c r="U26" s="114">
        <v>105</v>
      </c>
      <c r="V26" s="18">
        <f>IF(U26="No Bid","",IF(U26&lt;&gt;0,U26+'Basic Price Adjustment'!$E48,""))</f>
        <v>103.16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101.66</v>
      </c>
      <c r="AA26" s="114">
        <v>105.5</v>
      </c>
      <c r="AB26" s="18">
        <f>IF(AA26="No Bid","",IF(AA26&lt;&gt;0,AA26+'Basic Price Adjustment'!$E48,""))</f>
        <v>103.66</v>
      </c>
      <c r="AC26" s="114">
        <v>81</v>
      </c>
      <c r="AD26" s="18">
        <f>IF(AC26="No Bid","",IF(AC26&lt;&gt;0,AC26+'Basic Price Adjustment'!$E48,""))</f>
        <v>79.16</v>
      </c>
    </row>
    <row r="27" spans="1:30" ht="20.100000000000001" customHeight="1" x14ac:dyDescent="0.2">
      <c r="A27" s="27">
        <v>17</v>
      </c>
      <c r="B27" s="27" t="s">
        <v>191</v>
      </c>
      <c r="C27" s="114">
        <v>96.22</v>
      </c>
      <c r="D27" s="18">
        <f>IF(C27="No Bid","",IF(C27&lt;&gt;0,C27+'Basic Price Adjustment'!$E49,""))</f>
        <v>94.38</v>
      </c>
      <c r="E27" s="114">
        <v>96.22</v>
      </c>
      <c r="F27" s="18">
        <f>IF(E27="No Bid","",IF(E27&lt;&gt;0,E27+'Basic Price Adjustment'!$E49,""))</f>
        <v>94.38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87.07</v>
      </c>
      <c r="K27" s="114">
        <v>84.75</v>
      </c>
      <c r="L27" s="18">
        <f>IF(K27="No Bid","",IF(K27&lt;&gt;0,K27+'Basic Price Adjustment'!$E49,""))</f>
        <v>82.91</v>
      </c>
      <c r="M27" s="114">
        <v>92.33</v>
      </c>
      <c r="N27" s="18">
        <f>IF(M27="No Bid","",IF(M27&lt;&gt;0,M27+'Basic Price Adjustment'!$E49,""))</f>
        <v>90.49</v>
      </c>
      <c r="O27" s="114">
        <v>104.75</v>
      </c>
      <c r="P27" s="18">
        <f>IF(O27="No Bid","",IF(O27&lt;&gt;0,O27+'Basic Price Adjustment'!$E49,""))</f>
        <v>102.91</v>
      </c>
      <c r="Q27" s="114">
        <v>103.5</v>
      </c>
      <c r="R27" s="18">
        <f>IF(Q27="No Bid","",IF(Q27&lt;&gt;0,Q27+'Basic Price Adjustment'!$E49,""))</f>
        <v>101.66</v>
      </c>
      <c r="S27" s="114"/>
      <c r="T27" s="18" t="str">
        <f>IF(S27="No Bid","",IF(S27&lt;&gt;0,S27+'Basic Price Adjustment'!$E49,""))</f>
        <v/>
      </c>
      <c r="U27" s="114">
        <v>105</v>
      </c>
      <c r="V27" s="18">
        <f>IF(U27="No Bid","",IF(U27&lt;&gt;0,U27+'Basic Price Adjustment'!$E49,""))</f>
        <v>103.16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101.66</v>
      </c>
      <c r="AA27" s="114">
        <v>105.5</v>
      </c>
      <c r="AB27" s="18">
        <f>IF(AA27="No Bid","",IF(AA27&lt;&gt;0,AA27+'Basic Price Adjustment'!$E49,""))</f>
        <v>103.66</v>
      </c>
      <c r="AC27" s="114">
        <v>103</v>
      </c>
      <c r="AD27" s="18">
        <f>IF(AC27="No Bid","",IF(AC27&lt;&gt;0,AC27+'Basic Price Adjustment'!$E49,""))</f>
        <v>101.16</v>
      </c>
    </row>
    <row r="28" spans="1:30" ht="20.100000000000001" customHeight="1" x14ac:dyDescent="0.2">
      <c r="A28" s="31">
        <v>18</v>
      </c>
      <c r="B28" s="31" t="s">
        <v>192</v>
      </c>
      <c r="C28" s="114">
        <v>89.1</v>
      </c>
      <c r="D28" s="18">
        <f>IF(C28="No Bid","",IF(C28&lt;&gt;0,C28+'Basic Price Adjustment'!$E50,""))</f>
        <v>87.22999999999999</v>
      </c>
      <c r="E28" s="114">
        <v>88.7</v>
      </c>
      <c r="F28" s="18">
        <f>IF(E28="No Bid","",IF(E28&lt;&gt;0,E28+'Basic Price Adjustment'!$E50,""))</f>
        <v>86.83</v>
      </c>
      <c r="G28" s="114">
        <v>79.5</v>
      </c>
      <c r="H28" s="18">
        <f>IF(G28="No Bid","",IF(G28&lt;&gt;0,G28+'Basic Price Adjustment'!$E50,""))</f>
        <v>77.63</v>
      </c>
      <c r="I28" s="114">
        <v>79.91</v>
      </c>
      <c r="J28" s="18">
        <f>IF(I28="No Bid","",IF(I28&lt;&gt;0,I28+'Basic Price Adjustment'!$E50,""))</f>
        <v>78.039999999999992</v>
      </c>
      <c r="K28" s="114">
        <v>80.75</v>
      </c>
      <c r="L28" s="18">
        <f>IF(K28="No Bid","",IF(K28&lt;&gt;0,K28+'Basic Price Adjustment'!$E50,""))</f>
        <v>78.88</v>
      </c>
      <c r="M28" s="114">
        <v>81.89</v>
      </c>
      <c r="N28" s="18">
        <f>IF(M28="No Bid","",IF(M28&lt;&gt;0,M28+'Basic Price Adjustment'!$E50,""))</f>
        <v>80.02</v>
      </c>
      <c r="O28" s="114">
        <v>91.5</v>
      </c>
      <c r="P28" s="18">
        <f>IF(O28="No Bid","",IF(O28&lt;&gt;0,O28+'Basic Price Adjustment'!$E50,""))</f>
        <v>89.63</v>
      </c>
      <c r="Q28" s="114">
        <v>95.5</v>
      </c>
      <c r="R28" s="18">
        <f>IF(Q28="No Bid","",IF(Q28&lt;&gt;0,Q28+'Basic Price Adjustment'!$E50,""))</f>
        <v>93.63</v>
      </c>
      <c r="S28" s="114">
        <v>100</v>
      </c>
      <c r="T28" s="18">
        <f>IF(S28="No Bid","",IF(S28&lt;&gt;0,S28+'Basic Price Adjustment'!$E50,""))</f>
        <v>98.13</v>
      </c>
      <c r="U28" s="114">
        <v>108</v>
      </c>
      <c r="V28" s="18">
        <f>IF(U28="No Bid","",IF(U28&lt;&gt;0,U28+'Basic Price Adjustment'!$E50,""))</f>
        <v>106.13</v>
      </c>
      <c r="W28" s="114">
        <v>102</v>
      </c>
      <c r="X28" s="18">
        <f>IF(W28="No Bid","",IF(W28&lt;&gt;0,W28+'Basic Price Adjustment'!$E50,""))</f>
        <v>100.13</v>
      </c>
      <c r="Y28" s="114">
        <v>95.5</v>
      </c>
      <c r="Z28" s="18">
        <f>IF(Y28="No Bid","",IF(Y28&lt;&gt;0,Y28+'Basic Price Adjustment'!$E50,""))</f>
        <v>93.63</v>
      </c>
      <c r="AA28" s="114">
        <v>99</v>
      </c>
      <c r="AB28" s="18">
        <f>IF(AA28="No Bid","",IF(AA28&lt;&gt;0,AA28+'Basic Price Adjustment'!$E50,""))</f>
        <v>97.13</v>
      </c>
      <c r="AC28" s="114">
        <v>81.5</v>
      </c>
      <c r="AD28" s="18">
        <f>IF(AC28="No Bid","",IF(AC28&lt;&gt;0,AC28+'Basic Price Adjustment'!$E50,""))</f>
        <v>79.63</v>
      </c>
    </row>
  </sheetData>
  <mergeCells count="52">
    <mergeCell ref="C2:F2"/>
    <mergeCell ref="Q2:AB2"/>
    <mergeCell ref="O2:P2"/>
    <mergeCell ref="I2:N2"/>
    <mergeCell ref="AC2:AD2"/>
    <mergeCell ref="G2:H2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I7:J7"/>
    <mergeCell ref="M6:N6"/>
    <mergeCell ref="M7:N7"/>
    <mergeCell ref="Q6:R6"/>
    <mergeCell ref="Q7:R7"/>
    <mergeCell ref="S8:T8"/>
    <mergeCell ref="S9:T9"/>
    <mergeCell ref="Q9:R9"/>
    <mergeCell ref="Q8:R8"/>
    <mergeCell ref="K6:L6"/>
    <mergeCell ref="K7:L7"/>
    <mergeCell ref="S6:T6"/>
    <mergeCell ref="S7:T7"/>
    <mergeCell ref="O8:P8"/>
    <mergeCell ref="O9:P9"/>
    <mergeCell ref="I3:N3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6:J6"/>
  </mergeCells>
  <conditionalFormatting sqref="B6:B7">
    <cfRule type="duplicateValues" dxfId="2765" priority="82"/>
  </conditionalFormatting>
  <conditionalFormatting sqref="C2">
    <cfRule type="duplicateValues" dxfId="2764" priority="7"/>
  </conditionalFormatting>
  <conditionalFormatting sqref="C6">
    <cfRule type="duplicateValues" dxfId="2763" priority="79"/>
  </conditionalFormatting>
  <conditionalFormatting sqref="C7">
    <cfRule type="duplicateValues" dxfId="2762" priority="81"/>
  </conditionalFormatting>
  <conditionalFormatting sqref="C11">
    <cfRule type="duplicateValues" dxfId="2761" priority="291"/>
  </conditionalFormatting>
  <conditionalFormatting sqref="C11:C28">
    <cfRule type="duplicateValues" dxfId="2760" priority="273"/>
  </conditionalFormatting>
  <conditionalFormatting sqref="C12">
    <cfRule type="duplicateValues" dxfId="2759" priority="290"/>
  </conditionalFormatting>
  <conditionalFormatting sqref="C13">
    <cfRule type="duplicateValues" dxfId="2758" priority="289"/>
  </conditionalFormatting>
  <conditionalFormatting sqref="C14">
    <cfRule type="duplicateValues" dxfId="2757" priority="288"/>
  </conditionalFormatting>
  <conditionalFormatting sqref="C15">
    <cfRule type="duplicateValues" dxfId="2756" priority="287"/>
  </conditionalFormatting>
  <conditionalFormatting sqref="C16">
    <cfRule type="duplicateValues" dxfId="2755" priority="286"/>
  </conditionalFormatting>
  <conditionalFormatting sqref="C17">
    <cfRule type="duplicateValues" dxfId="2754" priority="285"/>
  </conditionalFormatting>
  <conditionalFormatting sqref="C18">
    <cfRule type="duplicateValues" dxfId="2753" priority="284"/>
  </conditionalFormatting>
  <conditionalFormatting sqref="C19">
    <cfRule type="duplicateValues" dxfId="2752" priority="283"/>
  </conditionalFormatting>
  <conditionalFormatting sqref="C20">
    <cfRule type="duplicateValues" dxfId="2751" priority="282"/>
  </conditionalFormatting>
  <conditionalFormatting sqref="C21">
    <cfRule type="duplicateValues" dxfId="2750" priority="281"/>
  </conditionalFormatting>
  <conditionalFormatting sqref="C22">
    <cfRule type="duplicateValues" dxfId="2749" priority="280"/>
  </conditionalFormatting>
  <conditionalFormatting sqref="C23">
    <cfRule type="duplicateValues" dxfId="2748" priority="279"/>
  </conditionalFormatting>
  <conditionalFormatting sqref="C24">
    <cfRule type="duplicateValues" dxfId="2747" priority="278"/>
  </conditionalFormatting>
  <conditionalFormatting sqref="C25">
    <cfRule type="duplicateValues" dxfId="2746" priority="277"/>
  </conditionalFormatting>
  <conditionalFormatting sqref="C26">
    <cfRule type="duplicateValues" dxfId="2745" priority="276"/>
  </conditionalFormatting>
  <conditionalFormatting sqref="C27">
    <cfRule type="duplicateValues" dxfId="2744" priority="275"/>
  </conditionalFormatting>
  <conditionalFormatting sqref="C28">
    <cfRule type="duplicateValues" dxfId="2743" priority="274"/>
  </conditionalFormatting>
  <conditionalFormatting sqref="E6:E7">
    <cfRule type="duplicateValues" dxfId="2742" priority="80"/>
  </conditionalFormatting>
  <conditionalFormatting sqref="E11">
    <cfRule type="duplicateValues" dxfId="2741" priority="272"/>
  </conditionalFormatting>
  <conditionalFormatting sqref="E11:E28">
    <cfRule type="duplicateValues" dxfId="2740" priority="254"/>
  </conditionalFormatting>
  <conditionalFormatting sqref="E12">
    <cfRule type="duplicateValues" dxfId="2739" priority="271"/>
  </conditionalFormatting>
  <conditionalFormatting sqref="E13">
    <cfRule type="duplicateValues" dxfId="2738" priority="270"/>
  </conditionalFormatting>
  <conditionalFormatting sqref="E14">
    <cfRule type="duplicateValues" dxfId="2737" priority="269"/>
  </conditionalFormatting>
  <conditionalFormatting sqref="E15">
    <cfRule type="duplicateValues" dxfId="2736" priority="268"/>
  </conditionalFormatting>
  <conditionalFormatting sqref="E16">
    <cfRule type="duplicateValues" dxfId="2735" priority="267"/>
  </conditionalFormatting>
  <conditionalFormatting sqref="E17">
    <cfRule type="duplicateValues" dxfId="2734" priority="266"/>
  </conditionalFormatting>
  <conditionalFormatting sqref="E18">
    <cfRule type="duplicateValues" dxfId="2733" priority="265"/>
  </conditionalFormatting>
  <conditionalFormatting sqref="E19">
    <cfRule type="duplicateValues" dxfId="2732" priority="264"/>
  </conditionalFormatting>
  <conditionalFormatting sqref="E20">
    <cfRule type="duplicateValues" dxfId="2731" priority="263"/>
  </conditionalFormatting>
  <conditionalFormatting sqref="E21">
    <cfRule type="duplicateValues" dxfId="2730" priority="262"/>
  </conditionalFormatting>
  <conditionalFormatting sqref="E22">
    <cfRule type="duplicateValues" dxfId="2729" priority="261"/>
  </conditionalFormatting>
  <conditionalFormatting sqref="E23">
    <cfRule type="duplicateValues" dxfId="2728" priority="260"/>
  </conditionalFormatting>
  <conditionalFormatting sqref="E24">
    <cfRule type="duplicateValues" dxfId="2727" priority="259"/>
  </conditionalFormatting>
  <conditionalFormatting sqref="E25">
    <cfRule type="duplicateValues" dxfId="2726" priority="258"/>
  </conditionalFormatting>
  <conditionalFormatting sqref="E26">
    <cfRule type="duplicateValues" dxfId="2725" priority="257"/>
  </conditionalFormatting>
  <conditionalFormatting sqref="E27">
    <cfRule type="duplicateValues" dxfId="2724" priority="256"/>
  </conditionalFormatting>
  <conditionalFormatting sqref="E28">
    <cfRule type="duplicateValues" dxfId="2723" priority="255"/>
  </conditionalFormatting>
  <conditionalFormatting sqref="G2">
    <cfRule type="duplicateValues" dxfId="2722" priority="2"/>
  </conditionalFormatting>
  <conditionalFormatting sqref="G6:G7">
    <cfRule type="duplicateValues" dxfId="2721" priority="78"/>
  </conditionalFormatting>
  <conditionalFormatting sqref="G11">
    <cfRule type="duplicateValues" dxfId="2720" priority="253"/>
  </conditionalFormatting>
  <conditionalFormatting sqref="G11:G28">
    <cfRule type="duplicateValues" dxfId="2719" priority="235"/>
  </conditionalFormatting>
  <conditionalFormatting sqref="G12">
    <cfRule type="duplicateValues" dxfId="2718" priority="252"/>
  </conditionalFormatting>
  <conditionalFormatting sqref="G13">
    <cfRule type="duplicateValues" dxfId="2717" priority="251"/>
  </conditionalFormatting>
  <conditionalFormatting sqref="G14">
    <cfRule type="duplicateValues" dxfId="2716" priority="250"/>
  </conditionalFormatting>
  <conditionalFormatting sqref="G15">
    <cfRule type="duplicateValues" dxfId="2715" priority="249"/>
  </conditionalFormatting>
  <conditionalFormatting sqref="G16">
    <cfRule type="duplicateValues" dxfId="2714" priority="248"/>
  </conditionalFormatting>
  <conditionalFormatting sqref="G17">
    <cfRule type="duplicateValues" dxfId="2713" priority="247"/>
  </conditionalFormatting>
  <conditionalFormatting sqref="G18">
    <cfRule type="duplicateValues" dxfId="2712" priority="246"/>
  </conditionalFormatting>
  <conditionalFormatting sqref="G19">
    <cfRule type="duplicateValues" dxfId="2711" priority="245"/>
  </conditionalFormatting>
  <conditionalFormatting sqref="G20">
    <cfRule type="duplicateValues" dxfId="2710" priority="244"/>
  </conditionalFormatting>
  <conditionalFormatting sqref="G21">
    <cfRule type="duplicateValues" dxfId="2709" priority="243"/>
  </conditionalFormatting>
  <conditionalFormatting sqref="G22">
    <cfRule type="duplicateValues" dxfId="2708" priority="242"/>
  </conditionalFormatting>
  <conditionalFormatting sqref="G23">
    <cfRule type="duplicateValues" dxfId="2707" priority="241"/>
  </conditionalFormatting>
  <conditionalFormatting sqref="G24">
    <cfRule type="duplicateValues" dxfId="2706" priority="240"/>
  </conditionalFormatting>
  <conditionalFormatting sqref="G25">
    <cfRule type="duplicateValues" dxfId="2705" priority="239"/>
  </conditionalFormatting>
  <conditionalFormatting sqref="G26">
    <cfRule type="duplicateValues" dxfId="2704" priority="238"/>
  </conditionalFormatting>
  <conditionalFormatting sqref="G27">
    <cfRule type="duplicateValues" dxfId="2703" priority="237"/>
  </conditionalFormatting>
  <conditionalFormatting sqref="G28">
    <cfRule type="duplicateValues" dxfId="2702" priority="236"/>
  </conditionalFormatting>
  <conditionalFormatting sqref="I2">
    <cfRule type="duplicateValues" dxfId="2701" priority="4"/>
  </conditionalFormatting>
  <conditionalFormatting sqref="I6:I7">
    <cfRule type="duplicateValues" dxfId="2700" priority="76"/>
  </conditionalFormatting>
  <conditionalFormatting sqref="I11">
    <cfRule type="duplicateValues" dxfId="2699" priority="215"/>
  </conditionalFormatting>
  <conditionalFormatting sqref="I11:I28">
    <cfRule type="duplicateValues" dxfId="2698" priority="197"/>
  </conditionalFormatting>
  <conditionalFormatting sqref="I12">
    <cfRule type="duplicateValues" dxfId="2697" priority="214"/>
  </conditionalFormatting>
  <conditionalFormatting sqref="I13">
    <cfRule type="duplicateValues" dxfId="2696" priority="213"/>
  </conditionalFormatting>
  <conditionalFormatting sqref="I14">
    <cfRule type="duplicateValues" dxfId="2695" priority="212"/>
  </conditionalFormatting>
  <conditionalFormatting sqref="I15">
    <cfRule type="duplicateValues" dxfId="2694" priority="211"/>
  </conditionalFormatting>
  <conditionalFormatting sqref="I16">
    <cfRule type="duplicateValues" dxfId="2693" priority="210"/>
  </conditionalFormatting>
  <conditionalFormatting sqref="I17">
    <cfRule type="duplicateValues" dxfId="2692" priority="209"/>
  </conditionalFormatting>
  <conditionalFormatting sqref="I18">
    <cfRule type="duplicateValues" dxfId="2691" priority="208"/>
  </conditionalFormatting>
  <conditionalFormatting sqref="I19">
    <cfRule type="duplicateValues" dxfId="2690" priority="207"/>
  </conditionalFormatting>
  <conditionalFormatting sqref="I20">
    <cfRule type="duplicateValues" dxfId="2689" priority="206"/>
  </conditionalFormatting>
  <conditionalFormatting sqref="I21">
    <cfRule type="duplicateValues" dxfId="2688" priority="205"/>
  </conditionalFormatting>
  <conditionalFormatting sqref="I22">
    <cfRule type="duplicateValues" dxfId="2687" priority="204"/>
  </conditionalFormatting>
  <conditionalFormatting sqref="I23">
    <cfRule type="duplicateValues" dxfId="2686" priority="203"/>
  </conditionalFormatting>
  <conditionalFormatting sqref="I24">
    <cfRule type="duplicateValues" dxfId="2685" priority="202"/>
  </conditionalFormatting>
  <conditionalFormatting sqref="I25">
    <cfRule type="duplicateValues" dxfId="2684" priority="201"/>
  </conditionalFormatting>
  <conditionalFormatting sqref="I26">
    <cfRule type="duplicateValues" dxfId="2683" priority="200"/>
  </conditionalFormatting>
  <conditionalFormatting sqref="I27">
    <cfRule type="duplicateValues" dxfId="2682" priority="199"/>
  </conditionalFormatting>
  <conditionalFormatting sqref="I28">
    <cfRule type="duplicateValues" dxfId="2681" priority="198"/>
  </conditionalFormatting>
  <conditionalFormatting sqref="K6:K7">
    <cfRule type="duplicateValues" dxfId="2680" priority="75"/>
  </conditionalFormatting>
  <conditionalFormatting sqref="K11">
    <cfRule type="duplicateValues" dxfId="2679" priority="196"/>
  </conditionalFormatting>
  <conditionalFormatting sqref="K11:K28">
    <cfRule type="duplicateValues" dxfId="2678" priority="178"/>
  </conditionalFormatting>
  <conditionalFormatting sqref="K12">
    <cfRule type="duplicateValues" dxfId="2677" priority="195"/>
  </conditionalFormatting>
  <conditionalFormatting sqref="K13">
    <cfRule type="duplicateValues" dxfId="2676" priority="194"/>
  </conditionalFormatting>
  <conditionalFormatting sqref="K14">
    <cfRule type="duplicateValues" dxfId="2675" priority="193"/>
  </conditionalFormatting>
  <conditionalFormatting sqref="K15">
    <cfRule type="duplicateValues" dxfId="2674" priority="192"/>
  </conditionalFormatting>
  <conditionalFormatting sqref="K16">
    <cfRule type="duplicateValues" dxfId="2673" priority="191"/>
  </conditionalFormatting>
  <conditionalFormatting sqref="K17">
    <cfRule type="duplicateValues" dxfId="2672" priority="190"/>
  </conditionalFormatting>
  <conditionalFormatting sqref="K18">
    <cfRule type="duplicateValues" dxfId="2671" priority="189"/>
  </conditionalFormatting>
  <conditionalFormatting sqref="K19">
    <cfRule type="duplicateValues" dxfId="2670" priority="188"/>
  </conditionalFormatting>
  <conditionalFormatting sqref="K20">
    <cfRule type="duplicateValues" dxfId="2669" priority="187"/>
  </conditionalFormatting>
  <conditionalFormatting sqref="K21">
    <cfRule type="duplicateValues" dxfId="2668" priority="186"/>
  </conditionalFormatting>
  <conditionalFormatting sqref="K22">
    <cfRule type="duplicateValues" dxfId="2667" priority="185"/>
  </conditionalFormatting>
  <conditionalFormatting sqref="K23">
    <cfRule type="duplicateValues" dxfId="2666" priority="184"/>
  </conditionalFormatting>
  <conditionalFormatting sqref="K24">
    <cfRule type="duplicateValues" dxfId="2665" priority="183"/>
  </conditionalFormatting>
  <conditionalFormatting sqref="K25">
    <cfRule type="duplicateValues" dxfId="2664" priority="182"/>
  </conditionalFormatting>
  <conditionalFormatting sqref="K26">
    <cfRule type="duplicateValues" dxfId="2663" priority="181"/>
  </conditionalFormatting>
  <conditionalFormatting sqref="K27">
    <cfRule type="duplicateValues" dxfId="2662" priority="180"/>
  </conditionalFormatting>
  <conditionalFormatting sqref="K28">
    <cfRule type="duplicateValues" dxfId="2661" priority="179"/>
  </conditionalFormatting>
  <conditionalFormatting sqref="M6:M7">
    <cfRule type="duplicateValues" dxfId="2660" priority="77"/>
  </conditionalFormatting>
  <conditionalFormatting sqref="M11">
    <cfRule type="duplicateValues" dxfId="2659" priority="177"/>
  </conditionalFormatting>
  <conditionalFormatting sqref="M11:M28">
    <cfRule type="duplicateValues" dxfId="2658" priority="159"/>
  </conditionalFormatting>
  <conditionalFormatting sqref="M12">
    <cfRule type="duplicateValues" dxfId="2657" priority="176"/>
  </conditionalFormatting>
  <conditionalFormatting sqref="M13">
    <cfRule type="duplicateValues" dxfId="2656" priority="175"/>
  </conditionalFormatting>
  <conditionalFormatting sqref="M14">
    <cfRule type="duplicateValues" dxfId="2655" priority="174"/>
  </conditionalFormatting>
  <conditionalFormatting sqref="M15">
    <cfRule type="duplicateValues" dxfId="2654" priority="173"/>
  </conditionalFormatting>
  <conditionalFormatting sqref="M16">
    <cfRule type="duplicateValues" dxfId="2653" priority="172"/>
  </conditionalFormatting>
  <conditionalFormatting sqref="M17">
    <cfRule type="duplicateValues" dxfId="2652" priority="171"/>
  </conditionalFormatting>
  <conditionalFormatting sqref="M18">
    <cfRule type="duplicateValues" dxfId="2651" priority="170"/>
  </conditionalFormatting>
  <conditionalFormatting sqref="M19">
    <cfRule type="duplicateValues" dxfId="2650" priority="169"/>
  </conditionalFormatting>
  <conditionalFormatting sqref="M20">
    <cfRule type="duplicateValues" dxfId="2649" priority="168"/>
  </conditionalFormatting>
  <conditionalFormatting sqref="M21">
    <cfRule type="duplicateValues" dxfId="2648" priority="167"/>
  </conditionalFormatting>
  <conditionalFormatting sqref="M22">
    <cfRule type="duplicateValues" dxfId="2647" priority="166"/>
  </conditionalFormatting>
  <conditionalFormatting sqref="M23">
    <cfRule type="duplicateValues" dxfId="2646" priority="165"/>
  </conditionalFormatting>
  <conditionalFormatting sqref="M24">
    <cfRule type="duplicateValues" dxfId="2645" priority="164"/>
  </conditionalFormatting>
  <conditionalFormatting sqref="M25">
    <cfRule type="duplicateValues" dxfId="2644" priority="163"/>
  </conditionalFormatting>
  <conditionalFormatting sqref="M26">
    <cfRule type="duplicateValues" dxfId="2643" priority="162"/>
  </conditionalFormatting>
  <conditionalFormatting sqref="M27">
    <cfRule type="duplicateValues" dxfId="2642" priority="161"/>
  </conditionalFormatting>
  <conditionalFormatting sqref="M28">
    <cfRule type="duplicateValues" dxfId="2641" priority="160"/>
  </conditionalFormatting>
  <conditionalFormatting sqref="O2">
    <cfRule type="duplicateValues" dxfId="2640" priority="5"/>
  </conditionalFormatting>
  <conditionalFormatting sqref="O6:O7">
    <cfRule type="duplicateValues" dxfId="2639" priority="1"/>
  </conditionalFormatting>
  <conditionalFormatting sqref="O11">
    <cfRule type="duplicateValues" dxfId="2638" priority="26"/>
  </conditionalFormatting>
  <conditionalFormatting sqref="O11:O28">
    <cfRule type="duplicateValues" dxfId="2637" priority="8"/>
  </conditionalFormatting>
  <conditionalFormatting sqref="O12">
    <cfRule type="duplicateValues" dxfId="2636" priority="25"/>
  </conditionalFormatting>
  <conditionalFormatting sqref="O13">
    <cfRule type="duplicateValues" dxfId="2635" priority="24"/>
  </conditionalFormatting>
  <conditionalFormatting sqref="O14">
    <cfRule type="duplicateValues" dxfId="2634" priority="23"/>
  </conditionalFormatting>
  <conditionalFormatting sqref="O15">
    <cfRule type="duplicateValues" dxfId="2633" priority="22"/>
  </conditionalFormatting>
  <conditionalFormatting sqref="O16">
    <cfRule type="duplicateValues" dxfId="2632" priority="21"/>
  </conditionalFormatting>
  <conditionalFormatting sqref="O17">
    <cfRule type="duplicateValues" dxfId="2631" priority="20"/>
  </conditionalFormatting>
  <conditionalFormatting sqref="O18">
    <cfRule type="duplicateValues" dxfId="2630" priority="19"/>
  </conditionalFormatting>
  <conditionalFormatting sqref="O19">
    <cfRule type="duplicateValues" dxfId="2629" priority="18"/>
  </conditionalFormatting>
  <conditionalFormatting sqref="O20">
    <cfRule type="duplicateValues" dxfId="2628" priority="17"/>
  </conditionalFormatting>
  <conditionalFormatting sqref="O21">
    <cfRule type="duplicateValues" dxfId="2627" priority="16"/>
  </conditionalFormatting>
  <conditionalFormatting sqref="O22">
    <cfRule type="duplicateValues" dxfId="2626" priority="15"/>
  </conditionalFormatting>
  <conditionalFormatting sqref="O23">
    <cfRule type="duplicateValues" dxfId="2625" priority="14"/>
  </conditionalFormatting>
  <conditionalFormatting sqref="O24">
    <cfRule type="duplicateValues" dxfId="2624" priority="13"/>
  </conditionalFormatting>
  <conditionalFormatting sqref="O25">
    <cfRule type="duplicateValues" dxfId="2623" priority="12"/>
  </conditionalFormatting>
  <conditionalFormatting sqref="O26">
    <cfRule type="duplicateValues" dxfId="2622" priority="11"/>
  </conditionalFormatting>
  <conditionalFormatting sqref="O27">
    <cfRule type="duplicateValues" dxfId="2621" priority="10"/>
  </conditionalFormatting>
  <conditionalFormatting sqref="O28">
    <cfRule type="duplicateValues" dxfId="2620" priority="9"/>
  </conditionalFormatting>
  <conditionalFormatting sqref="Q2">
    <cfRule type="duplicateValues" dxfId="2619" priority="6"/>
  </conditionalFormatting>
  <conditionalFormatting sqref="Q6:Q7">
    <cfRule type="duplicateValues" dxfId="2618" priority="74"/>
  </conditionalFormatting>
  <conditionalFormatting sqref="Q11">
    <cfRule type="duplicateValues" dxfId="2617" priority="158"/>
  </conditionalFormatting>
  <conditionalFormatting sqref="Q11:Q28">
    <cfRule type="duplicateValues" dxfId="2616" priority="140"/>
  </conditionalFormatting>
  <conditionalFormatting sqref="Q12">
    <cfRule type="duplicateValues" dxfId="2615" priority="157"/>
  </conditionalFormatting>
  <conditionalFormatting sqref="Q13">
    <cfRule type="duplicateValues" dxfId="2614" priority="156"/>
  </conditionalFormatting>
  <conditionalFormatting sqref="Q14">
    <cfRule type="duplicateValues" dxfId="2613" priority="155"/>
  </conditionalFormatting>
  <conditionalFormatting sqref="Q15">
    <cfRule type="duplicateValues" dxfId="2612" priority="154"/>
  </conditionalFormatting>
  <conditionalFormatting sqref="Q16">
    <cfRule type="duplicateValues" dxfId="2611" priority="153"/>
  </conditionalFormatting>
  <conditionalFormatting sqref="Q17">
    <cfRule type="duplicateValues" dxfId="2610" priority="152"/>
  </conditionalFormatting>
  <conditionalFormatting sqref="Q18">
    <cfRule type="duplicateValues" dxfId="2609" priority="151"/>
  </conditionalFormatting>
  <conditionalFormatting sqref="Q19">
    <cfRule type="duplicateValues" dxfId="2608" priority="150"/>
  </conditionalFormatting>
  <conditionalFormatting sqref="Q20">
    <cfRule type="duplicateValues" dxfId="2607" priority="149"/>
  </conditionalFormatting>
  <conditionalFormatting sqref="Q21">
    <cfRule type="duplicateValues" dxfId="2606" priority="148"/>
  </conditionalFormatting>
  <conditionalFormatting sqref="Q22">
    <cfRule type="duplicateValues" dxfId="2605" priority="147"/>
  </conditionalFormatting>
  <conditionalFormatting sqref="Q23">
    <cfRule type="duplicateValues" dxfId="2604" priority="146"/>
  </conditionalFormatting>
  <conditionalFormatting sqref="Q24">
    <cfRule type="duplicateValues" dxfId="2603" priority="145"/>
  </conditionalFormatting>
  <conditionalFormatting sqref="Q25">
    <cfRule type="duplicateValues" dxfId="2602" priority="144"/>
  </conditionalFormatting>
  <conditionalFormatting sqref="Q26">
    <cfRule type="duplicateValues" dxfId="2601" priority="143"/>
  </conditionalFormatting>
  <conditionalFormatting sqref="Q27">
    <cfRule type="duplicateValues" dxfId="2600" priority="142"/>
  </conditionalFormatting>
  <conditionalFormatting sqref="Q28">
    <cfRule type="duplicateValues" dxfId="2599" priority="141"/>
  </conditionalFormatting>
  <conditionalFormatting sqref="S6:S7">
    <cfRule type="duplicateValues" dxfId="2598" priority="73"/>
  </conditionalFormatting>
  <conditionalFormatting sqref="S11">
    <cfRule type="duplicateValues" dxfId="2597" priority="139"/>
  </conditionalFormatting>
  <conditionalFormatting sqref="S11:S28">
    <cfRule type="duplicateValues" dxfId="2596" priority="121"/>
  </conditionalFormatting>
  <conditionalFormatting sqref="S12">
    <cfRule type="duplicateValues" dxfId="2595" priority="138"/>
  </conditionalFormatting>
  <conditionalFormatting sqref="S13">
    <cfRule type="duplicateValues" dxfId="2594" priority="137"/>
  </conditionalFormatting>
  <conditionalFormatting sqref="S14">
    <cfRule type="duplicateValues" dxfId="2593" priority="136"/>
  </conditionalFormatting>
  <conditionalFormatting sqref="S15">
    <cfRule type="duplicateValues" dxfId="2592" priority="135"/>
  </conditionalFormatting>
  <conditionalFormatting sqref="S16">
    <cfRule type="duplicateValues" dxfId="2591" priority="134"/>
  </conditionalFormatting>
  <conditionalFormatting sqref="S17">
    <cfRule type="duplicateValues" dxfId="2590" priority="133"/>
  </conditionalFormatting>
  <conditionalFormatting sqref="S18">
    <cfRule type="duplicateValues" dxfId="2589" priority="132"/>
  </conditionalFormatting>
  <conditionalFormatting sqref="S19">
    <cfRule type="duplicateValues" dxfId="2588" priority="131"/>
  </conditionalFormatting>
  <conditionalFormatting sqref="S20">
    <cfRule type="duplicateValues" dxfId="2587" priority="130"/>
  </conditionalFormatting>
  <conditionalFormatting sqref="S21">
    <cfRule type="duplicateValues" dxfId="2586" priority="129"/>
  </conditionalFormatting>
  <conditionalFormatting sqref="S22">
    <cfRule type="duplicateValues" dxfId="2585" priority="128"/>
  </conditionalFormatting>
  <conditionalFormatting sqref="S23">
    <cfRule type="duplicateValues" dxfId="2584" priority="127"/>
  </conditionalFormatting>
  <conditionalFormatting sqref="S24">
    <cfRule type="duplicateValues" dxfId="2583" priority="126"/>
  </conditionalFormatting>
  <conditionalFormatting sqref="S25">
    <cfRule type="duplicateValues" dxfId="2582" priority="125"/>
  </conditionalFormatting>
  <conditionalFormatting sqref="S26">
    <cfRule type="duplicateValues" dxfId="2581" priority="124"/>
  </conditionalFormatting>
  <conditionalFormatting sqref="S27">
    <cfRule type="duplicateValues" dxfId="2580" priority="123"/>
  </conditionalFormatting>
  <conditionalFormatting sqref="S28">
    <cfRule type="duplicateValues" dxfId="2579" priority="122"/>
  </conditionalFormatting>
  <conditionalFormatting sqref="U6:U7">
    <cfRule type="duplicateValues" dxfId="2578" priority="72"/>
  </conditionalFormatting>
  <conditionalFormatting sqref="U11">
    <cfRule type="duplicateValues" dxfId="2577" priority="120"/>
  </conditionalFormatting>
  <conditionalFormatting sqref="U11:U28">
    <cfRule type="duplicateValues" dxfId="2576" priority="102"/>
  </conditionalFormatting>
  <conditionalFormatting sqref="U12">
    <cfRule type="duplicateValues" dxfId="2575" priority="119"/>
  </conditionalFormatting>
  <conditionalFormatting sqref="U13">
    <cfRule type="duplicateValues" dxfId="2574" priority="118"/>
  </conditionalFormatting>
  <conditionalFormatting sqref="U14">
    <cfRule type="duplicateValues" dxfId="2573" priority="117"/>
  </conditionalFormatting>
  <conditionalFormatting sqref="U15">
    <cfRule type="duplicateValues" dxfId="2572" priority="116"/>
  </conditionalFormatting>
  <conditionalFormatting sqref="U16">
    <cfRule type="duplicateValues" dxfId="2571" priority="115"/>
  </conditionalFormatting>
  <conditionalFormatting sqref="U17">
    <cfRule type="duplicateValues" dxfId="2570" priority="114"/>
  </conditionalFormatting>
  <conditionalFormatting sqref="U18">
    <cfRule type="duplicateValues" dxfId="2569" priority="113"/>
  </conditionalFormatting>
  <conditionalFormatting sqref="U19">
    <cfRule type="duplicateValues" dxfId="2568" priority="112"/>
  </conditionalFormatting>
  <conditionalFormatting sqref="U20">
    <cfRule type="duplicateValues" dxfId="2567" priority="111"/>
  </conditionalFormatting>
  <conditionalFormatting sqref="U21">
    <cfRule type="duplicateValues" dxfId="2566" priority="110"/>
  </conditionalFormatting>
  <conditionalFormatting sqref="U22">
    <cfRule type="duplicateValues" dxfId="2565" priority="109"/>
  </conditionalFormatting>
  <conditionalFormatting sqref="U23">
    <cfRule type="duplicateValues" dxfId="2564" priority="108"/>
  </conditionalFormatting>
  <conditionalFormatting sqref="U24">
    <cfRule type="duplicateValues" dxfId="2563" priority="107"/>
  </conditionalFormatting>
  <conditionalFormatting sqref="U25">
    <cfRule type="duplicateValues" dxfId="2562" priority="106"/>
  </conditionalFormatting>
  <conditionalFormatting sqref="U26">
    <cfRule type="duplicateValues" dxfId="2561" priority="105"/>
  </conditionalFormatting>
  <conditionalFormatting sqref="U27">
    <cfRule type="duplicateValues" dxfId="2560" priority="104"/>
  </conditionalFormatting>
  <conditionalFormatting sqref="U28">
    <cfRule type="duplicateValues" dxfId="2559" priority="103"/>
  </conditionalFormatting>
  <conditionalFormatting sqref="W6:W7">
    <cfRule type="duplicateValues" dxfId="2558" priority="71"/>
  </conditionalFormatting>
  <conditionalFormatting sqref="W11">
    <cfRule type="duplicateValues" dxfId="2557" priority="101"/>
  </conditionalFormatting>
  <conditionalFormatting sqref="W11:W28">
    <cfRule type="duplicateValues" dxfId="2556" priority="83"/>
  </conditionalFormatting>
  <conditionalFormatting sqref="W12">
    <cfRule type="duplicateValues" dxfId="2555" priority="100"/>
  </conditionalFormatting>
  <conditionalFormatting sqref="W13">
    <cfRule type="duplicateValues" dxfId="2554" priority="99"/>
  </conditionalFormatting>
  <conditionalFormatting sqref="W14">
    <cfRule type="duplicateValues" dxfId="2553" priority="98"/>
  </conditionalFormatting>
  <conditionalFormatting sqref="W15">
    <cfRule type="duplicateValues" dxfId="2552" priority="97"/>
  </conditionalFormatting>
  <conditionalFormatting sqref="W16">
    <cfRule type="duplicateValues" dxfId="2551" priority="96"/>
  </conditionalFormatting>
  <conditionalFormatting sqref="W17">
    <cfRule type="duplicateValues" dxfId="2550" priority="95"/>
  </conditionalFormatting>
  <conditionalFormatting sqref="W18">
    <cfRule type="duplicateValues" dxfId="2549" priority="94"/>
  </conditionalFormatting>
  <conditionalFormatting sqref="W19">
    <cfRule type="duplicateValues" dxfId="2548" priority="93"/>
  </conditionalFormatting>
  <conditionalFormatting sqref="W20">
    <cfRule type="duplicateValues" dxfId="2547" priority="92"/>
  </conditionalFormatting>
  <conditionalFormatting sqref="W21">
    <cfRule type="duplicateValues" dxfId="2546" priority="91"/>
  </conditionalFormatting>
  <conditionalFormatting sqref="W22">
    <cfRule type="duplicateValues" dxfId="2545" priority="90"/>
  </conditionalFormatting>
  <conditionalFormatting sqref="W23">
    <cfRule type="duplicateValues" dxfId="2544" priority="89"/>
  </conditionalFormatting>
  <conditionalFormatting sqref="W24">
    <cfRule type="duplicateValues" dxfId="2543" priority="88"/>
  </conditionalFormatting>
  <conditionalFormatting sqref="W25">
    <cfRule type="duplicateValues" dxfId="2542" priority="87"/>
  </conditionalFormatting>
  <conditionalFormatting sqref="W26">
    <cfRule type="duplicateValues" dxfId="2541" priority="86"/>
  </conditionalFormatting>
  <conditionalFormatting sqref="W27">
    <cfRule type="duplicateValues" dxfId="2540" priority="85"/>
  </conditionalFormatting>
  <conditionalFormatting sqref="W28">
    <cfRule type="duplicateValues" dxfId="2539" priority="84"/>
  </conditionalFormatting>
  <conditionalFormatting sqref="Y6:Y7">
    <cfRule type="duplicateValues" dxfId="2538" priority="70"/>
  </conditionalFormatting>
  <conditionalFormatting sqref="Y11">
    <cfRule type="duplicateValues" dxfId="2537" priority="69"/>
  </conditionalFormatting>
  <conditionalFormatting sqref="Y11:Y28">
    <cfRule type="duplicateValues" dxfId="2536" priority="51"/>
  </conditionalFormatting>
  <conditionalFormatting sqref="Y12">
    <cfRule type="duplicateValues" dxfId="2535" priority="68"/>
  </conditionalFormatting>
  <conditionalFormatting sqref="Y13">
    <cfRule type="duplicateValues" dxfId="2534" priority="67"/>
  </conditionalFormatting>
  <conditionalFormatting sqref="Y14">
    <cfRule type="duplicateValues" dxfId="2533" priority="66"/>
  </conditionalFormatting>
  <conditionalFormatting sqref="Y15">
    <cfRule type="duplicateValues" dxfId="2532" priority="65"/>
  </conditionalFormatting>
  <conditionalFormatting sqref="Y16">
    <cfRule type="duplicateValues" dxfId="2531" priority="64"/>
  </conditionalFormatting>
  <conditionalFormatting sqref="Y17">
    <cfRule type="duplicateValues" dxfId="2530" priority="63"/>
  </conditionalFormatting>
  <conditionalFormatting sqref="Y18">
    <cfRule type="duplicateValues" dxfId="2529" priority="62"/>
  </conditionalFormatting>
  <conditionalFormatting sqref="Y19">
    <cfRule type="duplicateValues" dxfId="2528" priority="61"/>
  </conditionalFormatting>
  <conditionalFormatting sqref="Y20">
    <cfRule type="duplicateValues" dxfId="2527" priority="60"/>
  </conditionalFormatting>
  <conditionalFormatting sqref="Y21">
    <cfRule type="duplicateValues" dxfId="2526" priority="59"/>
  </conditionalFormatting>
  <conditionalFormatting sqref="Y22">
    <cfRule type="duplicateValues" dxfId="2525" priority="58"/>
  </conditionalFormatting>
  <conditionalFormatting sqref="Y23">
    <cfRule type="duplicateValues" dxfId="2524" priority="57"/>
  </conditionalFormatting>
  <conditionalFormatting sqref="Y24">
    <cfRule type="duplicateValues" dxfId="2523" priority="56"/>
  </conditionalFormatting>
  <conditionalFormatting sqref="Y25">
    <cfRule type="duplicateValues" dxfId="2522" priority="55"/>
  </conditionalFormatting>
  <conditionalFormatting sqref="Y26">
    <cfRule type="duplicateValues" dxfId="2521" priority="54"/>
  </conditionalFormatting>
  <conditionalFormatting sqref="Y27">
    <cfRule type="duplicateValues" dxfId="2520" priority="53"/>
  </conditionalFormatting>
  <conditionalFormatting sqref="Y28">
    <cfRule type="duplicateValues" dxfId="2519" priority="52"/>
  </conditionalFormatting>
  <conditionalFormatting sqref="AA6:AA7">
    <cfRule type="duplicateValues" dxfId="2518" priority="31"/>
  </conditionalFormatting>
  <conditionalFormatting sqref="AA11">
    <cfRule type="duplicateValues" dxfId="2517" priority="50"/>
  </conditionalFormatting>
  <conditionalFormatting sqref="AA11:AA28">
    <cfRule type="duplicateValues" dxfId="2516" priority="32"/>
  </conditionalFormatting>
  <conditionalFormatting sqref="AA12">
    <cfRule type="duplicateValues" dxfId="2515" priority="49"/>
  </conditionalFormatting>
  <conditionalFormatting sqref="AA13">
    <cfRule type="duplicateValues" dxfId="2514" priority="48"/>
  </conditionalFormatting>
  <conditionalFormatting sqref="AA14">
    <cfRule type="duplicateValues" dxfId="2513" priority="47"/>
  </conditionalFormatting>
  <conditionalFormatting sqref="AA15">
    <cfRule type="duplicateValues" dxfId="2512" priority="46"/>
  </conditionalFormatting>
  <conditionalFormatting sqref="AA16">
    <cfRule type="duplicateValues" dxfId="2511" priority="45"/>
  </conditionalFormatting>
  <conditionalFormatting sqref="AA17">
    <cfRule type="duplicateValues" dxfId="2510" priority="44"/>
  </conditionalFormatting>
  <conditionalFormatting sqref="AA18">
    <cfRule type="duplicateValues" dxfId="2509" priority="43"/>
  </conditionalFormatting>
  <conditionalFormatting sqref="AA19">
    <cfRule type="duplicateValues" dxfId="2508" priority="42"/>
  </conditionalFormatting>
  <conditionalFormatting sqref="AA20">
    <cfRule type="duplicateValues" dxfId="2507" priority="41"/>
  </conditionalFormatting>
  <conditionalFormatting sqref="AA21">
    <cfRule type="duplicateValues" dxfId="2506" priority="40"/>
  </conditionalFormatting>
  <conditionalFormatting sqref="AA22">
    <cfRule type="duplicateValues" dxfId="2505" priority="39"/>
  </conditionalFormatting>
  <conditionalFormatting sqref="AA23">
    <cfRule type="duplicateValues" dxfId="2504" priority="38"/>
  </conditionalFormatting>
  <conditionalFormatting sqref="AA24">
    <cfRule type="duplicateValues" dxfId="2503" priority="37"/>
  </conditionalFormatting>
  <conditionalFormatting sqref="AA25">
    <cfRule type="duplicateValues" dxfId="2502" priority="36"/>
  </conditionalFormatting>
  <conditionalFormatting sqref="AA26">
    <cfRule type="duplicateValues" dxfId="2501" priority="35"/>
  </conditionalFormatting>
  <conditionalFormatting sqref="AA27">
    <cfRule type="duplicateValues" dxfId="2500" priority="34"/>
  </conditionalFormatting>
  <conditionalFormatting sqref="AA28">
    <cfRule type="duplicateValues" dxfId="2499" priority="33"/>
  </conditionalFormatting>
  <conditionalFormatting sqref="AC2">
    <cfRule type="duplicateValues" dxfId="2498" priority="3"/>
  </conditionalFormatting>
  <conditionalFormatting sqref="AC6:AC7">
    <cfRule type="duplicateValues" dxfId="2497" priority="30"/>
  </conditionalFormatting>
  <conditionalFormatting sqref="AC11">
    <cfRule type="duplicateValues" dxfId="2496" priority="234"/>
  </conditionalFormatting>
  <conditionalFormatting sqref="AC11:AC28">
    <cfRule type="duplicateValues" dxfId="2495" priority="216"/>
  </conditionalFormatting>
  <conditionalFormatting sqref="AC12">
    <cfRule type="duplicateValues" dxfId="2494" priority="233"/>
  </conditionalFormatting>
  <conditionalFormatting sqref="AC13">
    <cfRule type="duplicateValues" dxfId="2493" priority="232"/>
  </conditionalFormatting>
  <conditionalFormatting sqref="AC14">
    <cfRule type="duplicateValues" dxfId="2492" priority="231"/>
  </conditionalFormatting>
  <conditionalFormatting sqref="AC15">
    <cfRule type="duplicateValues" dxfId="2491" priority="230"/>
  </conditionalFormatting>
  <conditionalFormatting sqref="AC16">
    <cfRule type="duplicateValues" dxfId="2490" priority="229"/>
  </conditionalFormatting>
  <conditionalFormatting sqref="AC17">
    <cfRule type="duplicateValues" dxfId="2489" priority="228"/>
  </conditionalFormatting>
  <conditionalFormatting sqref="AC18">
    <cfRule type="duplicateValues" dxfId="2488" priority="227"/>
  </conditionalFormatting>
  <conditionalFormatting sqref="AC19">
    <cfRule type="duplicateValues" dxfId="2487" priority="226"/>
  </conditionalFormatting>
  <conditionalFormatting sqref="AC20">
    <cfRule type="duplicateValues" dxfId="2486" priority="225"/>
  </conditionalFormatting>
  <conditionalFormatting sqref="AC21">
    <cfRule type="duplicateValues" dxfId="2485" priority="224"/>
  </conditionalFormatting>
  <conditionalFormatting sqref="AC22">
    <cfRule type="duplicateValues" dxfId="2484" priority="223"/>
  </conditionalFormatting>
  <conditionalFormatting sqref="AC23">
    <cfRule type="duplicateValues" dxfId="2483" priority="222"/>
  </conditionalFormatting>
  <conditionalFormatting sqref="AC24">
    <cfRule type="duplicateValues" dxfId="2482" priority="221"/>
  </conditionalFormatting>
  <conditionalFormatting sqref="AC25">
    <cfRule type="duplicateValues" dxfId="2481" priority="220"/>
  </conditionalFormatting>
  <conditionalFormatting sqref="AC26">
    <cfRule type="duplicateValues" dxfId="2480" priority="219"/>
  </conditionalFormatting>
  <conditionalFormatting sqref="AC27">
    <cfRule type="duplicateValues" dxfId="2479" priority="218"/>
  </conditionalFormatting>
  <conditionalFormatting sqref="AC28">
    <cfRule type="duplicateValues" dxfId="2478" priority="217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67" t="s">
        <v>320</v>
      </c>
      <c r="D2" s="167"/>
      <c r="E2" s="167"/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325</v>
      </c>
      <c r="P2" s="167"/>
      <c r="Q2" s="167" t="s">
        <v>323</v>
      </c>
      <c r="R2" s="167"/>
      <c r="S2" s="167"/>
      <c r="T2" s="167"/>
      <c r="U2" s="167"/>
      <c r="V2" s="167"/>
      <c r="W2" s="167"/>
      <c r="X2" s="167"/>
      <c r="Y2" s="167"/>
      <c r="Z2" s="167"/>
    </row>
    <row r="3" spans="1:30" ht="30" customHeight="1" thickBot="1" x14ac:dyDescent="0.25">
      <c r="A3" s="134" t="s">
        <v>25</v>
      </c>
      <c r="B3" s="43" t="s">
        <v>236</v>
      </c>
      <c r="C3" s="168">
        <v>189366</v>
      </c>
      <c r="D3" s="169"/>
      <c r="E3" s="169"/>
      <c r="F3" s="170"/>
      <c r="G3" s="168">
        <v>204845</v>
      </c>
      <c r="H3" s="170"/>
      <c r="I3" s="168">
        <v>200095</v>
      </c>
      <c r="J3" s="169"/>
      <c r="K3" s="169"/>
      <c r="L3" s="169"/>
      <c r="M3" s="169"/>
      <c r="N3" s="170"/>
      <c r="O3" s="168">
        <v>112893</v>
      </c>
      <c r="P3" s="170"/>
      <c r="Q3" s="47">
        <v>203089</v>
      </c>
      <c r="R3" s="45"/>
      <c r="S3" s="45"/>
      <c r="T3" s="45"/>
      <c r="U3" s="45"/>
      <c r="V3" s="45"/>
      <c r="W3" s="66"/>
      <c r="X3" s="66"/>
      <c r="Y3" s="66"/>
      <c r="Z3" s="67"/>
      <c r="AA3" s="74">
        <v>205613</v>
      </c>
      <c r="AB3" s="76"/>
      <c r="AC3" s="76"/>
      <c r="AD3" s="75"/>
    </row>
    <row r="4" spans="1:30" ht="50.1" customHeight="1" thickBot="1" x14ac:dyDescent="0.25">
      <c r="A4" s="135"/>
      <c r="B4" s="7" t="s">
        <v>26</v>
      </c>
      <c r="C4" s="139" t="s">
        <v>197</v>
      </c>
      <c r="D4" s="140"/>
      <c r="E4" s="140"/>
      <c r="F4" s="141"/>
      <c r="G4" s="48" t="s">
        <v>193</v>
      </c>
      <c r="H4" s="53"/>
      <c r="I4" s="50" t="s">
        <v>200</v>
      </c>
      <c r="J4" s="51"/>
      <c r="K4" s="50"/>
      <c r="L4" s="51"/>
      <c r="M4" s="50"/>
      <c r="N4" s="51"/>
      <c r="O4" s="139" t="s">
        <v>314</v>
      </c>
      <c r="P4" s="141"/>
      <c r="Q4" s="48" t="s">
        <v>201</v>
      </c>
      <c r="R4" s="49"/>
      <c r="S4" s="49"/>
      <c r="T4" s="49"/>
      <c r="U4" s="49"/>
      <c r="V4" s="53"/>
      <c r="W4" s="48"/>
      <c r="X4" s="49"/>
      <c r="Y4" s="48"/>
      <c r="Z4" s="49"/>
      <c r="AA4" s="48" t="s">
        <v>232</v>
      </c>
      <c r="AB4" s="49"/>
      <c r="AC4" s="48"/>
      <c r="AD4" s="49"/>
    </row>
    <row r="5" spans="1:30" ht="50.1" customHeight="1" thickBot="1" x14ac:dyDescent="0.25">
      <c r="A5" s="136"/>
      <c r="B5" s="10"/>
      <c r="C5" s="139" t="s">
        <v>107</v>
      </c>
      <c r="D5" s="141"/>
      <c r="E5" s="142" t="s">
        <v>220</v>
      </c>
      <c r="F5" s="143"/>
      <c r="G5" s="48" t="s">
        <v>193</v>
      </c>
      <c r="H5" s="53"/>
      <c r="I5" s="48" t="s">
        <v>157</v>
      </c>
      <c r="J5" s="53"/>
      <c r="K5" s="48" t="s">
        <v>158</v>
      </c>
      <c r="L5" s="53"/>
      <c r="M5" s="48" t="s">
        <v>159</v>
      </c>
      <c r="N5" s="53"/>
      <c r="O5" s="139" t="s">
        <v>115</v>
      </c>
      <c r="P5" s="141"/>
      <c r="Q5" s="139" t="s">
        <v>113</v>
      </c>
      <c r="R5" s="141"/>
      <c r="S5" s="139" t="s">
        <v>110</v>
      </c>
      <c r="T5" s="141"/>
      <c r="U5" s="139" t="s">
        <v>114</v>
      </c>
      <c r="V5" s="141"/>
      <c r="W5" s="73" t="s">
        <v>227</v>
      </c>
      <c r="X5" s="72"/>
      <c r="Y5" s="72" t="s">
        <v>228</v>
      </c>
      <c r="Z5" s="72"/>
      <c r="AA5" s="48" t="s">
        <v>233</v>
      </c>
      <c r="AB5" s="53"/>
      <c r="AC5" s="48" t="s">
        <v>237</v>
      </c>
      <c r="AD5" s="53"/>
    </row>
    <row r="6" spans="1:30" ht="16.5" customHeight="1" thickBot="1" x14ac:dyDescent="0.25">
      <c r="A6" s="112"/>
      <c r="B6" s="118" t="s">
        <v>257</v>
      </c>
      <c r="C6" s="148" t="s">
        <v>259</v>
      </c>
      <c r="D6" s="149"/>
      <c r="E6" s="148" t="s">
        <v>261</v>
      </c>
      <c r="F6" s="149"/>
      <c r="G6" s="148">
        <v>37.783019000000003</v>
      </c>
      <c r="H6" s="149"/>
      <c r="I6" s="148">
        <v>38.930371780000002</v>
      </c>
      <c r="J6" s="149"/>
      <c r="K6" s="148">
        <v>39.00804145</v>
      </c>
      <c r="L6" s="149"/>
      <c r="M6" s="148">
        <v>39.343961839999999</v>
      </c>
      <c r="N6" s="149"/>
      <c r="O6" s="152" t="s">
        <v>273</v>
      </c>
      <c r="P6" s="153"/>
      <c r="Q6" s="148">
        <v>38.431370000000001</v>
      </c>
      <c r="R6" s="149"/>
      <c r="S6" s="148">
        <v>38.458910000000003</v>
      </c>
      <c r="T6" s="149"/>
      <c r="U6" s="148">
        <v>37.820300000000003</v>
      </c>
      <c r="V6" s="149"/>
      <c r="W6" s="148">
        <v>38.85622</v>
      </c>
      <c r="X6" s="162"/>
      <c r="Y6" s="156">
        <v>38.369599999999998</v>
      </c>
      <c r="Z6" s="149"/>
      <c r="AA6" s="70"/>
      <c r="AB6" s="71"/>
      <c r="AC6" s="70"/>
      <c r="AD6" s="71"/>
    </row>
    <row r="7" spans="1:30" ht="16.5" customHeight="1" thickBot="1" x14ac:dyDescent="0.25">
      <c r="A7" s="112"/>
      <c r="B7" s="118" t="s">
        <v>258</v>
      </c>
      <c r="C7" s="158" t="s">
        <v>260</v>
      </c>
      <c r="D7" s="159"/>
      <c r="E7" s="158" t="s">
        <v>262</v>
      </c>
      <c r="F7" s="159"/>
      <c r="G7" s="158">
        <v>80.478217000000001</v>
      </c>
      <c r="H7" s="159"/>
      <c r="I7" s="158">
        <v>-79.905321130000004</v>
      </c>
      <c r="J7" s="159"/>
      <c r="K7" s="158">
        <v>-80.30804784</v>
      </c>
      <c r="L7" s="159"/>
      <c r="M7" s="158">
        <v>-80.23740574</v>
      </c>
      <c r="N7" s="159"/>
      <c r="O7" s="154" t="s">
        <v>274</v>
      </c>
      <c r="P7" s="155"/>
      <c r="Q7" s="171">
        <v>-8237139</v>
      </c>
      <c r="R7" s="172"/>
      <c r="S7" s="158">
        <v>-81.818389999999994</v>
      </c>
      <c r="T7" s="159"/>
      <c r="U7" s="158">
        <v>-82.026579999999996</v>
      </c>
      <c r="V7" s="159"/>
      <c r="W7" s="150">
        <v>-82.14385</v>
      </c>
      <c r="X7" s="163"/>
      <c r="Y7" s="165">
        <v>-81.760710000000003</v>
      </c>
      <c r="Z7" s="151"/>
      <c r="AA7" s="70"/>
      <c r="AB7" s="71"/>
      <c r="AC7" s="70"/>
      <c r="AD7" s="71"/>
    </row>
    <row r="8" spans="1:30" ht="20.100000000000001" customHeight="1" thickBot="1" x14ac:dyDescent="0.25">
      <c r="A8" s="137"/>
      <c r="B8" s="11" t="s">
        <v>30</v>
      </c>
      <c r="C8" s="144" t="s">
        <v>56</v>
      </c>
      <c r="D8" s="145"/>
      <c r="E8" s="144" t="s">
        <v>221</v>
      </c>
      <c r="F8" s="145"/>
      <c r="G8" s="54" t="s">
        <v>194</v>
      </c>
      <c r="H8" s="55"/>
      <c r="I8" s="54" t="s">
        <v>160</v>
      </c>
      <c r="J8" s="55"/>
      <c r="K8" s="54" t="s">
        <v>162</v>
      </c>
      <c r="L8" s="55"/>
      <c r="M8" s="54" t="s">
        <v>164</v>
      </c>
      <c r="N8" s="55"/>
      <c r="O8" s="144" t="s">
        <v>54</v>
      </c>
      <c r="P8" s="145"/>
      <c r="Q8" s="144" t="s">
        <v>68</v>
      </c>
      <c r="R8" s="145"/>
      <c r="S8" s="144" t="s">
        <v>32</v>
      </c>
      <c r="T8" s="145"/>
      <c r="U8" s="144" t="s">
        <v>70</v>
      </c>
      <c r="V8" s="145"/>
      <c r="W8" s="68" t="s">
        <v>226</v>
      </c>
      <c r="X8" s="68"/>
      <c r="Y8" s="68" t="s">
        <v>229</v>
      </c>
      <c r="Z8" s="68"/>
      <c r="AA8" s="56" t="s">
        <v>234</v>
      </c>
      <c r="AB8" s="57"/>
      <c r="AC8" s="56" t="s">
        <v>238</v>
      </c>
      <c r="AD8" s="57"/>
    </row>
    <row r="9" spans="1:30" ht="20.100000000000001" customHeight="1" thickBot="1" x14ac:dyDescent="0.25">
      <c r="A9" s="138"/>
      <c r="B9" s="12"/>
      <c r="C9" s="146" t="s">
        <v>57</v>
      </c>
      <c r="D9" s="147"/>
      <c r="E9" s="146" t="s">
        <v>222</v>
      </c>
      <c r="F9" s="147"/>
      <c r="G9" s="56" t="s">
        <v>99</v>
      </c>
      <c r="H9" s="57"/>
      <c r="I9" s="56" t="s">
        <v>161</v>
      </c>
      <c r="J9" s="57"/>
      <c r="K9" s="56" t="s">
        <v>163</v>
      </c>
      <c r="L9" s="57"/>
      <c r="M9" s="56" t="s">
        <v>165</v>
      </c>
      <c r="N9" s="57"/>
      <c r="O9" s="146" t="s">
        <v>72</v>
      </c>
      <c r="P9" s="147"/>
      <c r="Q9" s="146" t="s">
        <v>69</v>
      </c>
      <c r="R9" s="147"/>
      <c r="S9" s="146" t="s">
        <v>64</v>
      </c>
      <c r="T9" s="147"/>
      <c r="U9" s="146" t="s">
        <v>71</v>
      </c>
      <c r="V9" s="147"/>
      <c r="W9" s="69" t="s">
        <v>66</v>
      </c>
      <c r="X9" s="69"/>
      <c r="Y9" s="69" t="s">
        <v>63</v>
      </c>
      <c r="Z9" s="69"/>
      <c r="AA9" s="56" t="s">
        <v>235</v>
      </c>
      <c r="AB9" s="57"/>
      <c r="AC9" s="56" t="s">
        <v>239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14">
        <v>78.94</v>
      </c>
      <c r="D11" s="18">
        <f>IF(C11="No Bid","",IF(C11&lt;&gt;0,C11+'Basic Price Adjustment'!$E33,""))</f>
        <v>77.64</v>
      </c>
      <c r="E11" s="114">
        <v>77.27</v>
      </c>
      <c r="F11" s="18">
        <f>IF(E11="No Bid","",IF(E11&lt;&gt;0,E11+'Basic Price Adjustment'!$E33,""))</f>
        <v>75.97</v>
      </c>
      <c r="G11" s="114">
        <v>65</v>
      </c>
      <c r="H11" s="18">
        <f>IF(G11="No Bid","",IF(G11&lt;&gt;0,G11+'Basic Price Adjustment'!$E33,""))</f>
        <v>63.7</v>
      </c>
      <c r="I11" s="114">
        <v>66.31</v>
      </c>
      <c r="J11" s="18">
        <f>IF(I11="No Bid","",IF(I11&lt;&gt;0,I11+'Basic Price Adjustment'!$E33,""))</f>
        <v>65.010000000000005</v>
      </c>
      <c r="K11" s="114">
        <v>70.959999999999994</v>
      </c>
      <c r="L11" s="18">
        <f>IF(K11="No Bid","",IF(K11&lt;&gt;0,K11+'Basic Price Adjustment'!$E33,""))</f>
        <v>69.66</v>
      </c>
      <c r="M11" s="114">
        <v>70.959999999999994</v>
      </c>
      <c r="N11" s="18">
        <f>IF(M11="No Bid","",IF(M11&lt;&gt;0,M11+'Basic Price Adjustment'!$E33,""))</f>
        <v>69.66</v>
      </c>
      <c r="O11" s="114">
        <v>85.5</v>
      </c>
      <c r="P11" s="18">
        <f>IF(O11="No Bid","",IF(O11&lt;&gt;0,O11+'Basic Price Adjustment'!$E33,""))</f>
        <v>84.2</v>
      </c>
      <c r="Q11" s="114">
        <v>85.75</v>
      </c>
      <c r="R11" s="18">
        <f>IF(Q11="No Bid","",IF(Q11&lt;&gt;0,Q11+'Basic Price Adjustment'!$E33,""))</f>
        <v>84.45</v>
      </c>
      <c r="S11" s="114">
        <v>86.5</v>
      </c>
      <c r="T11" s="18">
        <f>IF(S11="No Bid","",IF(S11&lt;&gt;0,S11+'Basic Price Adjustment'!$E33,""))</f>
        <v>85.2</v>
      </c>
      <c r="U11" s="114">
        <v>106.5</v>
      </c>
      <c r="V11" s="18">
        <f>IF(U11="No Bid","",IF(U11&lt;&gt;0,U11+'Basic Price Adjustment'!$E33,""))</f>
        <v>105.2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85.2</v>
      </c>
      <c r="AA11" s="34">
        <v>72.75</v>
      </c>
      <c r="AB11" s="18">
        <f>IF(AA11="No Bid","",IF(AA11&lt;&gt;0,AA11+'Basic Price Adjustment'!$E33,""))</f>
        <v>71.45</v>
      </c>
      <c r="AC11" s="34">
        <v>62.75</v>
      </c>
      <c r="AD11" s="18">
        <f>IF(AC11="No Bid","",IF(AC11&lt;&gt;0,AC11+'Basic Price Adjustment'!$E33,""))</f>
        <v>61.45</v>
      </c>
    </row>
    <row r="12" spans="1:30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78.430000000000007</v>
      </c>
      <c r="E12" s="114">
        <v>78.22</v>
      </c>
      <c r="F12" s="18">
        <f>IF(E12="No Bid","",IF(E12&lt;&gt;0,E12+'Basic Price Adjustment'!$E34,""))</f>
        <v>76.760000000000005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64.37</v>
      </c>
      <c r="K12" s="114">
        <v>74.989999999999995</v>
      </c>
      <c r="L12" s="18">
        <f>IF(K12="No Bid","",IF(K12&lt;&gt;0,K12+'Basic Price Adjustment'!$E34,""))</f>
        <v>73.53</v>
      </c>
      <c r="M12" s="114">
        <v>74.989999999999995</v>
      </c>
      <c r="N12" s="18">
        <f>IF(M12="No Bid","",IF(M12&lt;&gt;0,M12+'Basic Price Adjustment'!$E34,""))</f>
        <v>73.53</v>
      </c>
      <c r="O12" s="114">
        <v>88.75</v>
      </c>
      <c r="P12" s="18">
        <f>IF(O12="No Bid","",IF(O12&lt;&gt;0,O12+'Basic Price Adjustment'!$E34,""))</f>
        <v>87.29</v>
      </c>
      <c r="Q12" s="114">
        <v>85.75</v>
      </c>
      <c r="R12" s="18">
        <f>IF(Q12="No Bid","",IF(Q12&lt;&gt;0,Q12+'Basic Price Adjustment'!$E34,""))</f>
        <v>84.29</v>
      </c>
      <c r="S12" s="114">
        <v>86.5</v>
      </c>
      <c r="T12" s="18">
        <f>IF(S12="No Bid","",IF(S12&lt;&gt;0,S12+'Basic Price Adjustment'!$E34,""))</f>
        <v>85.04</v>
      </c>
      <c r="U12" s="114">
        <v>106.5</v>
      </c>
      <c r="V12" s="18">
        <f>IF(U12="No Bid","",IF(U12&lt;&gt;0,U12+'Basic Price Adjustment'!$E34,""))</f>
        <v>105.04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85.04</v>
      </c>
      <c r="AA12" s="32">
        <v>80</v>
      </c>
      <c r="AB12" s="18">
        <f>IF(AA12="No Bid","",IF(AA12&lt;&gt;0,AA12+'Basic Price Adjustment'!$E34,""))</f>
        <v>78.540000000000006</v>
      </c>
      <c r="AC12" s="32">
        <v>69</v>
      </c>
      <c r="AD12" s="18">
        <f>IF(AC12="No Bid","",IF(AC12&lt;&gt;0,AC12+'Basic Price Adjustment'!$E34,""))</f>
        <v>67.540000000000006</v>
      </c>
    </row>
    <row r="13" spans="1:30" ht="20.100000000000001" customHeight="1" x14ac:dyDescent="0.2">
      <c r="A13" s="17">
        <v>3</v>
      </c>
      <c r="B13" s="17" t="s">
        <v>7</v>
      </c>
      <c r="C13" s="114">
        <v>80.72</v>
      </c>
      <c r="D13" s="18">
        <f>IF(C13="No Bid","",IF(C13&lt;&gt;0,C13+'Basic Price Adjustment'!$E35,""))</f>
        <v>79.069999999999993</v>
      </c>
      <c r="E13" s="114">
        <v>80.12</v>
      </c>
      <c r="F13" s="18">
        <f>IF(E13="No Bid","",IF(E13&lt;&gt;0,E13+'Basic Price Adjustment'!$E35,""))</f>
        <v>78.47</v>
      </c>
      <c r="G13" s="114">
        <v>74.5</v>
      </c>
      <c r="H13" s="18">
        <f>IF(G13="No Bid","",IF(G13&lt;&gt;0,G13+'Basic Price Adjustment'!$E35,""))</f>
        <v>72.849999999999994</v>
      </c>
      <c r="I13" s="114">
        <v>71.680000000000007</v>
      </c>
      <c r="J13" s="18">
        <f>IF(I13="No Bid","",IF(I13&lt;&gt;0,I13+'Basic Price Adjustment'!$E35,""))</f>
        <v>70.03</v>
      </c>
      <c r="K13" s="114">
        <v>75.260000000000005</v>
      </c>
      <c r="L13" s="18">
        <f>IF(K13="No Bid","",IF(K13&lt;&gt;0,K13+'Basic Price Adjustment'!$E35,""))</f>
        <v>73.61</v>
      </c>
      <c r="M13" s="114">
        <v>75.260000000000005</v>
      </c>
      <c r="N13" s="18">
        <f>IF(M13="No Bid","",IF(M13&lt;&gt;0,M13+'Basic Price Adjustment'!$E35,""))</f>
        <v>73.61</v>
      </c>
      <c r="O13" s="114">
        <v>88</v>
      </c>
      <c r="P13" s="18">
        <f>IF(O13="No Bid","",IF(O13&lt;&gt;0,O13+'Basic Price Adjustment'!$E35,""))</f>
        <v>86.35</v>
      </c>
      <c r="Q13" s="114">
        <v>90</v>
      </c>
      <c r="R13" s="18">
        <f>IF(Q13="No Bid","",IF(Q13&lt;&gt;0,Q13+'Basic Price Adjustment'!$E35,""))</f>
        <v>88.35</v>
      </c>
      <c r="S13" s="114">
        <v>88</v>
      </c>
      <c r="T13" s="18">
        <f>IF(S13="No Bid","",IF(S13&lt;&gt;0,S13+'Basic Price Adjustment'!$E35,""))</f>
        <v>86.35</v>
      </c>
      <c r="U13" s="114">
        <v>113</v>
      </c>
      <c r="V13" s="18">
        <f>IF(U13="No Bid","",IF(U13&lt;&gt;0,U13+'Basic Price Adjustment'!$E35,""))</f>
        <v>111.35</v>
      </c>
      <c r="W13" s="114">
        <v>92</v>
      </c>
      <c r="X13" s="18">
        <f>IF(W13="No Bid","",IF(W13&lt;&gt;0,W13+'Basic Price Adjustment'!$E35,""))</f>
        <v>90.35</v>
      </c>
      <c r="Y13" s="114">
        <v>88</v>
      </c>
      <c r="Z13" s="18">
        <f>IF(Y13="No Bid","",IF(Y13&lt;&gt;0,Y13+'Basic Price Adjustment'!$E35,""))</f>
        <v>86.35</v>
      </c>
      <c r="AA13" s="19">
        <v>80</v>
      </c>
      <c r="AB13" s="18">
        <f>IF(AA13="No Bid","",IF(AA13&lt;&gt;0,AA13+'Basic Price Adjustment'!$E35,""))</f>
        <v>78.349999999999994</v>
      </c>
      <c r="AC13" s="19">
        <v>69</v>
      </c>
      <c r="AD13" s="18">
        <f>IF(AC13="No Bid","",IF(AC13&lt;&gt;0,AC13+'Basic Price Adjustment'!$E35,""))</f>
        <v>67.349999999999994</v>
      </c>
    </row>
    <row r="14" spans="1:30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79.069999999999993</v>
      </c>
      <c r="E14" s="114">
        <v>80.12</v>
      </c>
      <c r="F14" s="18">
        <f>IF(E14="No Bid","",IF(E14&lt;&gt;0,E14+'Basic Price Adjustment'!$E36,""))</f>
        <v>78.47</v>
      </c>
      <c r="G14" s="114">
        <v>74.5</v>
      </c>
      <c r="H14" s="18">
        <f>IF(G14="No Bid","",IF(G14&lt;&gt;0,G14+'Basic Price Adjustment'!$E36,""))</f>
        <v>72.849999999999994</v>
      </c>
      <c r="I14" s="114">
        <v>71.680000000000007</v>
      </c>
      <c r="J14" s="18">
        <f>IF(I14="No Bid","",IF(I14&lt;&gt;0,I14+'Basic Price Adjustment'!$E36,""))</f>
        <v>70.03</v>
      </c>
      <c r="K14" s="114">
        <v>75.260000000000005</v>
      </c>
      <c r="L14" s="18">
        <f>IF(K14="No Bid","",IF(K14&lt;&gt;0,K14+'Basic Price Adjustment'!$E36,""))</f>
        <v>73.61</v>
      </c>
      <c r="M14" s="114">
        <v>75.260000000000005</v>
      </c>
      <c r="N14" s="18">
        <f>IF(M14="No Bid","",IF(M14&lt;&gt;0,M14+'Basic Price Adjustment'!$E36,""))</f>
        <v>73.61</v>
      </c>
      <c r="O14" s="114">
        <v>88</v>
      </c>
      <c r="P14" s="18">
        <f>IF(O14="No Bid","",IF(O14&lt;&gt;0,O14+'Basic Price Adjustment'!$E36,""))</f>
        <v>86.35</v>
      </c>
      <c r="Q14" s="114">
        <v>90</v>
      </c>
      <c r="R14" s="18">
        <f>IF(Q14="No Bid","",IF(Q14&lt;&gt;0,Q14+'Basic Price Adjustment'!$E36,""))</f>
        <v>88.35</v>
      </c>
      <c r="S14" s="114">
        <v>88</v>
      </c>
      <c r="T14" s="18">
        <f>IF(S14="No Bid","",IF(S14&lt;&gt;0,S14+'Basic Price Adjustment'!$E36,""))</f>
        <v>86.35</v>
      </c>
      <c r="U14" s="114">
        <v>113</v>
      </c>
      <c r="V14" s="18">
        <f>IF(U14="No Bid","",IF(U14&lt;&gt;0,U14+'Basic Price Adjustment'!$E36,""))</f>
        <v>111.35</v>
      </c>
      <c r="W14" s="114">
        <v>92</v>
      </c>
      <c r="X14" s="18">
        <f>IF(W14="No Bid","",IF(W14&lt;&gt;0,W14+'Basic Price Adjustment'!$E36,""))</f>
        <v>90.35</v>
      </c>
      <c r="Y14" s="114">
        <v>88</v>
      </c>
      <c r="Z14" s="18">
        <f>IF(Y14="No Bid","",IF(Y14&lt;&gt;0,Y14+'Basic Price Adjustment'!$E36,""))</f>
        <v>86.35</v>
      </c>
      <c r="AA14" s="32">
        <v>80</v>
      </c>
      <c r="AB14" s="18">
        <f>IF(AA14="No Bid","",IF(AA14&lt;&gt;0,AA14+'Basic Price Adjustment'!$E36,""))</f>
        <v>78.349999999999994</v>
      </c>
      <c r="AC14" s="32">
        <v>69</v>
      </c>
      <c r="AD14" s="18">
        <f>IF(AC14="No Bid","",IF(AC14&lt;&gt;0,AC14+'Basic Price Adjustment'!$E36,""))</f>
        <v>67.349999999999994</v>
      </c>
    </row>
    <row r="15" spans="1:30" ht="20.100000000000001" customHeight="1" x14ac:dyDescent="0.2">
      <c r="A15" s="17">
        <v>5</v>
      </c>
      <c r="B15" s="17" t="s">
        <v>9</v>
      </c>
      <c r="C15" s="114">
        <v>81.39</v>
      </c>
      <c r="D15" s="18">
        <f>IF(C15="No Bid","",IF(C15&lt;&gt;0,C15+'Basic Price Adjustment'!$E37,""))</f>
        <v>79.680000000000007</v>
      </c>
      <c r="E15" s="114">
        <v>82.83</v>
      </c>
      <c r="F15" s="18">
        <f>IF(E15="No Bid","",IF(E15&lt;&gt;0,E15+'Basic Price Adjustment'!$E37,""))</f>
        <v>81.12</v>
      </c>
      <c r="G15" s="114">
        <v>78.5</v>
      </c>
      <c r="H15" s="18">
        <f>IF(G15="No Bid","",IF(G15&lt;&gt;0,G15+'Basic Price Adjustment'!$E37,""))</f>
        <v>76.790000000000006</v>
      </c>
      <c r="I15" s="114">
        <v>72.78</v>
      </c>
      <c r="J15" s="18">
        <f>IF(I15="No Bid","",IF(I15&lt;&gt;0,I15+'Basic Price Adjustment'!$E37,""))</f>
        <v>71.070000000000007</v>
      </c>
      <c r="K15" s="114">
        <v>75.459999999999994</v>
      </c>
      <c r="L15" s="18">
        <f>IF(K15="No Bid","",IF(K15&lt;&gt;0,K15+'Basic Price Adjustment'!$E37,""))</f>
        <v>73.75</v>
      </c>
      <c r="M15" s="114">
        <v>75.459999999999994</v>
      </c>
      <c r="N15" s="18">
        <f>IF(M15="No Bid","",IF(M15&lt;&gt;0,M15+'Basic Price Adjustment'!$E37,""))</f>
        <v>73.75</v>
      </c>
      <c r="O15" s="114">
        <v>89.25</v>
      </c>
      <c r="P15" s="18">
        <f>IF(O15="No Bid","",IF(O15&lt;&gt;0,O15+'Basic Price Adjustment'!$E37,""))</f>
        <v>87.54</v>
      </c>
      <c r="Q15" s="114">
        <v>90</v>
      </c>
      <c r="R15" s="18">
        <f>IF(Q15="No Bid","",IF(Q15&lt;&gt;0,Q15+'Basic Price Adjustment'!$E37,""))</f>
        <v>88.29</v>
      </c>
      <c r="S15" s="114">
        <v>88</v>
      </c>
      <c r="T15" s="18">
        <f>IF(S15="No Bid","",IF(S15&lt;&gt;0,S15+'Basic Price Adjustment'!$E37,""))</f>
        <v>86.29</v>
      </c>
      <c r="U15" s="114">
        <v>113</v>
      </c>
      <c r="V15" s="18">
        <f>IF(U15="No Bid","",IF(U15&lt;&gt;0,U15+'Basic Price Adjustment'!$E37,""))</f>
        <v>111.29</v>
      </c>
      <c r="W15" s="114">
        <v>92</v>
      </c>
      <c r="X15" s="18">
        <f>IF(W15="No Bid","",IF(W15&lt;&gt;0,W15+'Basic Price Adjustment'!$E37,""))</f>
        <v>90.29</v>
      </c>
      <c r="Y15" s="114">
        <v>88</v>
      </c>
      <c r="Z15" s="18">
        <f>IF(Y15="No Bid","",IF(Y15&lt;&gt;0,Y15+'Basic Price Adjustment'!$E37,""))</f>
        <v>86.29</v>
      </c>
      <c r="AA15" s="19">
        <v>80</v>
      </c>
      <c r="AB15" s="18">
        <f>IF(AA15="No Bid","",IF(AA15&lt;&gt;0,AA15+'Basic Price Adjustment'!$E37,""))</f>
        <v>78.290000000000006</v>
      </c>
      <c r="AC15" s="19">
        <v>69</v>
      </c>
      <c r="AD15" s="18">
        <f>IF(AC15="No Bid","",IF(AC15&lt;&gt;0,AC15+'Basic Price Adjustment'!$E37,""))</f>
        <v>67.290000000000006</v>
      </c>
    </row>
    <row r="16" spans="1:30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89.539999999999992</v>
      </c>
      <c r="E16" s="114">
        <v>89.57</v>
      </c>
      <c r="F16" s="18">
        <f>IF(E16="No Bid","",IF(E16&lt;&gt;0,E16+'Basic Price Adjustment'!$E38,""))</f>
        <v>87.889999999999986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74.139999999999986</v>
      </c>
      <c r="K16" s="114">
        <v>79.3</v>
      </c>
      <c r="L16" s="18">
        <f>IF(K16="No Bid","",IF(K16&lt;&gt;0,K16+'Basic Price Adjustment'!$E38,""))</f>
        <v>77.61999999999999</v>
      </c>
      <c r="M16" s="114">
        <v>79.3</v>
      </c>
      <c r="N16" s="18">
        <f>IF(M16="No Bid","",IF(M16&lt;&gt;0,M16+'Basic Price Adjustment'!$E38,""))</f>
        <v>77.61999999999999</v>
      </c>
      <c r="O16" s="114">
        <v>102.75</v>
      </c>
      <c r="P16" s="18">
        <f>IF(O16="No Bid","",IF(O16&lt;&gt;0,O16+'Basic Price Adjustment'!$E38,""))</f>
        <v>101.07</v>
      </c>
      <c r="Q16" s="114">
        <v>101</v>
      </c>
      <c r="R16" s="18">
        <f>IF(Q16="No Bid","",IF(Q16&lt;&gt;0,Q16+'Basic Price Adjustment'!$E38,""))</f>
        <v>99.32</v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116.82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91.32</v>
      </c>
      <c r="AC16" s="30">
        <v>83</v>
      </c>
      <c r="AD16" s="18">
        <f>IF(AC16="No Bid","",IF(AC16&lt;&gt;0,AC16+'Basic Price Adjustment'!$E38,""))</f>
        <v>81.319999999999993</v>
      </c>
    </row>
    <row r="17" spans="1:30" ht="20.100000000000001" customHeight="1" x14ac:dyDescent="0.2">
      <c r="A17" s="17">
        <v>7</v>
      </c>
      <c r="B17" s="17" t="s">
        <v>11</v>
      </c>
      <c r="C17" s="114">
        <v>83.54</v>
      </c>
      <c r="D17" s="18">
        <f>IF(C17="No Bid","",IF(C17&lt;&gt;0,C17+'Basic Price Adjustment'!$E39,""))</f>
        <v>81.990000000000009</v>
      </c>
      <c r="E17" s="114">
        <v>80.45</v>
      </c>
      <c r="F17" s="18">
        <f>IF(E17="No Bid","",IF(E17&lt;&gt;0,E17+'Basic Price Adjustment'!$E39,""))</f>
        <v>78.900000000000006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70.16</v>
      </c>
      <c r="K17" s="114">
        <v>75.3</v>
      </c>
      <c r="L17" s="18">
        <f>IF(K17="No Bid","",IF(K17&lt;&gt;0,K17+'Basic Price Adjustment'!$E39,""))</f>
        <v>73.75</v>
      </c>
      <c r="M17" s="114">
        <v>75.3</v>
      </c>
      <c r="N17" s="18">
        <f>IF(M17="No Bid","",IF(M17&lt;&gt;0,M17+'Basic Price Adjustment'!$E39,""))</f>
        <v>73.75</v>
      </c>
      <c r="O17" s="114">
        <v>89.25</v>
      </c>
      <c r="P17" s="18">
        <f>IF(O17="No Bid","",IF(O17&lt;&gt;0,O17+'Basic Price Adjustment'!$E39,""))</f>
        <v>87.7</v>
      </c>
      <c r="Q17" s="114">
        <v>90.5</v>
      </c>
      <c r="R17" s="18">
        <f>IF(Q17="No Bid","",IF(Q17&lt;&gt;0,Q17+'Basic Price Adjustment'!$E39,""))</f>
        <v>88.95</v>
      </c>
      <c r="S17" s="114">
        <v>91.5</v>
      </c>
      <c r="T17" s="18">
        <f>IF(S17="No Bid","",IF(S17&lt;&gt;0,S17+'Basic Price Adjustment'!$E39,""))</f>
        <v>89.95</v>
      </c>
      <c r="U17" s="114">
        <v>114.5</v>
      </c>
      <c r="V17" s="18">
        <f>IF(U17="No Bid","",IF(U17&lt;&gt;0,U17+'Basic Price Adjustment'!$E39,""))</f>
        <v>112.95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89.95</v>
      </c>
      <c r="AA17" s="19">
        <v>82</v>
      </c>
      <c r="AB17" s="18">
        <f>IF(AA17="No Bid","",IF(AA17&lt;&gt;0,AA17+'Basic Price Adjustment'!$E39,""))</f>
        <v>80.45</v>
      </c>
      <c r="AC17" s="19">
        <v>72</v>
      </c>
      <c r="AD17" s="18">
        <f>IF(AC17="No Bid","",IF(AC17&lt;&gt;0,AC17+'Basic Price Adjustment'!$E39,""))</f>
        <v>70.45</v>
      </c>
    </row>
    <row r="18" spans="1:30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86.07</v>
      </c>
      <c r="E18" s="114">
        <v>87.7</v>
      </c>
      <c r="F18" s="18">
        <f>IF(E18="No Bid","",IF(E18&lt;&gt;0,E18+'Basic Price Adjustment'!$E40,""))</f>
        <v>85.67</v>
      </c>
      <c r="G18" s="114">
        <v>79.5</v>
      </c>
      <c r="H18" s="18">
        <f>IF(G18="No Bid","",IF(G18&lt;&gt;0,G18+'Basic Price Adjustment'!$E40,""))</f>
        <v>77.47</v>
      </c>
      <c r="I18" s="114">
        <v>80.86</v>
      </c>
      <c r="J18" s="18">
        <f>IF(I18="No Bid","",IF(I18&lt;&gt;0,I18+'Basic Price Adjustment'!$E40,""))</f>
        <v>78.83</v>
      </c>
      <c r="K18" s="114">
        <v>80.22</v>
      </c>
      <c r="L18" s="18">
        <f>IF(K18="No Bid","",IF(K18&lt;&gt;0,K18+'Basic Price Adjustment'!$E40,""))</f>
        <v>78.19</v>
      </c>
      <c r="M18" s="114">
        <v>80.22</v>
      </c>
      <c r="N18" s="18">
        <f>IF(M18="No Bid","",IF(M18&lt;&gt;0,M18+'Basic Price Adjustment'!$E40,""))</f>
        <v>78.19</v>
      </c>
      <c r="O18" s="114">
        <v>92.25</v>
      </c>
      <c r="P18" s="18">
        <f>IF(O18="No Bid","",IF(O18&lt;&gt;0,O18+'Basic Price Adjustment'!$E40,""))</f>
        <v>90.22</v>
      </c>
      <c r="Q18" s="114">
        <v>99</v>
      </c>
      <c r="R18" s="18">
        <f>IF(Q18="No Bid","",IF(Q18&lt;&gt;0,Q18+'Basic Price Adjustment'!$E40,""))</f>
        <v>96.97</v>
      </c>
      <c r="S18" s="114">
        <v>95.5</v>
      </c>
      <c r="T18" s="18">
        <f>IF(S18="No Bid","",IF(S18&lt;&gt;0,S18+'Basic Price Adjustment'!$E40,""))</f>
        <v>93.47</v>
      </c>
      <c r="U18" s="114">
        <v>120.5</v>
      </c>
      <c r="V18" s="18">
        <f>IF(U18="No Bid","",IF(U18&lt;&gt;0,U18+'Basic Price Adjustment'!$E40,""))</f>
        <v>118.47</v>
      </c>
      <c r="W18" s="114">
        <v>102</v>
      </c>
      <c r="X18" s="18">
        <f>IF(W18="No Bid","",IF(W18&lt;&gt;0,W18+'Basic Price Adjustment'!$E40,""))</f>
        <v>99.97</v>
      </c>
      <c r="Y18" s="114">
        <v>95.5</v>
      </c>
      <c r="Z18" s="18">
        <f>IF(Y18="No Bid","",IF(Y18&lt;&gt;0,Y18+'Basic Price Adjustment'!$E40,""))</f>
        <v>93.47</v>
      </c>
      <c r="AA18" s="32">
        <v>84</v>
      </c>
      <c r="AB18" s="18">
        <f>IF(AA18="No Bid","",IF(AA18&lt;&gt;0,AA18+'Basic Price Adjustment'!$E40,""))</f>
        <v>81.97</v>
      </c>
      <c r="AC18" s="32">
        <v>77</v>
      </c>
      <c r="AD18" s="18">
        <f>IF(AC18="No Bid","",IF(AC18&lt;&gt;0,AC18+'Basic Price Adjustment'!$E40,""))</f>
        <v>74.97</v>
      </c>
    </row>
    <row r="19" spans="1:30" ht="20.100000000000001" customHeight="1" x14ac:dyDescent="0.2">
      <c r="A19" s="17">
        <v>9</v>
      </c>
      <c r="B19" s="17" t="s">
        <v>13</v>
      </c>
      <c r="C19" s="114">
        <v>97.57</v>
      </c>
      <c r="D19" s="18">
        <f>IF(C19="No Bid","",IF(C19&lt;&gt;0,C19+'Basic Price Adjustment'!$E41,""))</f>
        <v>95.57</v>
      </c>
      <c r="E19" s="114">
        <v>93.17</v>
      </c>
      <c r="F19" s="18">
        <f>IF(E19="No Bid","",IF(E19&lt;&gt;0,E19+'Basic Price Adjustment'!$E41,""))</f>
        <v>91.17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79.650000000000006</v>
      </c>
      <c r="K19" s="114">
        <v>85.26</v>
      </c>
      <c r="L19" s="18">
        <f>IF(K19="No Bid","",IF(K19&lt;&gt;0,K19+'Basic Price Adjustment'!$E41,""))</f>
        <v>83.26</v>
      </c>
      <c r="M19" s="114">
        <v>85.26</v>
      </c>
      <c r="N19" s="18">
        <f>IF(M19="No Bid","",IF(M19&lt;&gt;0,M19+'Basic Price Adjustment'!$E41,""))</f>
        <v>83.26</v>
      </c>
      <c r="O19" s="114">
        <v>102.75</v>
      </c>
      <c r="P19" s="18">
        <f>IF(O19="No Bid","",IF(O19&lt;&gt;0,O19+'Basic Price Adjustment'!$E41,""))</f>
        <v>100.75</v>
      </c>
      <c r="Q19" s="114">
        <v>106</v>
      </c>
      <c r="R19" s="18">
        <f>IF(Q19="No Bid","",IF(Q19&lt;&gt;0,Q19+'Basic Price Adjustment'!$E41,""))</f>
        <v>104</v>
      </c>
      <c r="S19" s="114">
        <v>107.5</v>
      </c>
      <c r="T19" s="18">
        <f>IF(S19="No Bid","",IF(S19&lt;&gt;0,S19+'Basic Price Adjustment'!$E41,""))</f>
        <v>105.5</v>
      </c>
      <c r="U19" s="114">
        <v>122.5</v>
      </c>
      <c r="V19" s="18">
        <f>IF(U19="No Bid","",IF(U19&lt;&gt;0,U19+'Basic Price Adjustment'!$E41,""))</f>
        <v>120.5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105.5</v>
      </c>
      <c r="AA19" s="19">
        <v>86</v>
      </c>
      <c r="AB19" s="18">
        <f>IF(AA19="No Bid","",IF(AA19&lt;&gt;0,AA19+'Basic Price Adjustment'!$E41,""))</f>
        <v>84</v>
      </c>
      <c r="AC19" s="19">
        <v>79</v>
      </c>
      <c r="AD19" s="18">
        <f>IF(AC19="No Bid","",IF(AC19&lt;&gt;0,AC19+'Basic Price Adjustment'!$E41,""))</f>
        <v>77</v>
      </c>
    </row>
    <row r="20" spans="1:30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86.1</v>
      </c>
      <c r="E20" s="114">
        <v>87.7</v>
      </c>
      <c r="F20" s="18">
        <f>IF(E20="No Bid","",IF(E20&lt;&gt;0,E20+'Basic Price Adjustment'!$E42,""))</f>
        <v>85.7</v>
      </c>
      <c r="G20" s="114">
        <v>79.5</v>
      </c>
      <c r="H20" s="18">
        <f>IF(G20="No Bid","",IF(G20&lt;&gt;0,G20+'Basic Price Adjustment'!$E42,""))</f>
        <v>77.5</v>
      </c>
      <c r="I20" s="114">
        <v>78.900000000000006</v>
      </c>
      <c r="J20" s="18">
        <f>IF(I20="No Bid","",IF(I20&lt;&gt;0,I20+'Basic Price Adjustment'!$E42,""))</f>
        <v>76.900000000000006</v>
      </c>
      <c r="K20" s="114">
        <v>80.23</v>
      </c>
      <c r="L20" s="18">
        <f>IF(K20="No Bid","",IF(K20&lt;&gt;0,K20+'Basic Price Adjustment'!$E42,""))</f>
        <v>78.23</v>
      </c>
      <c r="M20" s="114">
        <v>80.23</v>
      </c>
      <c r="N20" s="18">
        <f>IF(M20="No Bid","",IF(M20&lt;&gt;0,M20+'Basic Price Adjustment'!$E42,""))</f>
        <v>78.23</v>
      </c>
      <c r="O20" s="114">
        <v>91.5</v>
      </c>
      <c r="P20" s="18">
        <f>IF(O20="No Bid","",IF(O20&lt;&gt;0,O20+'Basic Price Adjustment'!$E42,""))</f>
        <v>89.5</v>
      </c>
      <c r="Q20" s="114">
        <v>99</v>
      </c>
      <c r="R20" s="18">
        <f>IF(Q20="No Bid","",IF(Q20&lt;&gt;0,Q20+'Basic Price Adjustment'!$E42,""))</f>
        <v>97</v>
      </c>
      <c r="S20" s="114">
        <v>95.5</v>
      </c>
      <c r="T20" s="18">
        <f>IF(S20="No Bid","",IF(S20&lt;&gt;0,S20+'Basic Price Adjustment'!$E42,""))</f>
        <v>93.5</v>
      </c>
      <c r="U20" s="114">
        <v>120.5</v>
      </c>
      <c r="V20" s="18">
        <f>IF(U20="No Bid","",IF(U20&lt;&gt;0,U20+'Basic Price Adjustment'!$E42,""))</f>
        <v>118.5</v>
      </c>
      <c r="W20" s="114">
        <v>102</v>
      </c>
      <c r="X20" s="18">
        <f>IF(W20="No Bid","",IF(W20&lt;&gt;0,W20+'Basic Price Adjustment'!$E42,""))</f>
        <v>100</v>
      </c>
      <c r="Y20" s="114">
        <v>95.5</v>
      </c>
      <c r="Z20" s="18">
        <f>IF(Y20="No Bid","",IF(Y20&lt;&gt;0,Y20+'Basic Price Adjustment'!$E42,""))</f>
        <v>93.5</v>
      </c>
      <c r="AA20" s="32">
        <v>84</v>
      </c>
      <c r="AB20" s="18">
        <f>IF(AA20="No Bid","",IF(AA20&lt;&gt;0,AA20+'Basic Price Adjustment'!$E42,""))</f>
        <v>82</v>
      </c>
      <c r="AC20" s="32">
        <v>77</v>
      </c>
      <c r="AD20" s="18">
        <f>IF(AC20="No Bid","",IF(AC20&lt;&gt;0,AC20+'Basic Price Adjustment'!$E42,""))</f>
        <v>75</v>
      </c>
    </row>
    <row r="21" spans="1:30" ht="20.100000000000001" customHeight="1" x14ac:dyDescent="0.2">
      <c r="A21" s="17">
        <v>11</v>
      </c>
      <c r="B21" s="17" t="s">
        <v>15</v>
      </c>
      <c r="C21" s="114">
        <v>97.57</v>
      </c>
      <c r="D21" s="18">
        <f>IF(C21="No Bid","",IF(C21&lt;&gt;0,C21+'Basic Price Adjustment'!$E43,""))</f>
        <v>95.6</v>
      </c>
      <c r="E21" s="114">
        <v>95.9</v>
      </c>
      <c r="F21" s="18">
        <f>IF(E21="No Bid","",IF(E21&lt;&gt;0,E21+'Basic Price Adjustment'!$E43,""))</f>
        <v>93.93</v>
      </c>
      <c r="G21" s="114">
        <v>85</v>
      </c>
      <c r="H21" s="18">
        <f>IF(G21="No Bid","",IF(G21&lt;&gt;0,G21+'Basic Price Adjustment'!$E43,""))</f>
        <v>83.03</v>
      </c>
      <c r="I21" s="114">
        <v>81.66</v>
      </c>
      <c r="J21" s="18">
        <f>IF(I21="No Bid","",IF(I21&lt;&gt;0,I21+'Basic Price Adjustment'!$E43,""))</f>
        <v>79.69</v>
      </c>
      <c r="K21" s="114">
        <v>85.42</v>
      </c>
      <c r="L21" s="18">
        <f>IF(K21="No Bid","",IF(K21&lt;&gt;0,K21+'Basic Price Adjustment'!$E43,""))</f>
        <v>83.45</v>
      </c>
      <c r="M21" s="114">
        <v>85.42</v>
      </c>
      <c r="N21" s="18">
        <f>IF(M21="No Bid","",IF(M21&lt;&gt;0,M21+'Basic Price Adjustment'!$E43,""))</f>
        <v>83.45</v>
      </c>
      <c r="O21" s="114">
        <v>101.75</v>
      </c>
      <c r="P21" s="18">
        <f>IF(O21="No Bid","",IF(O21&lt;&gt;0,O21+'Basic Price Adjustment'!$E43,""))</f>
        <v>99.78</v>
      </c>
      <c r="Q21" s="114">
        <v>106</v>
      </c>
      <c r="R21" s="18">
        <f>IF(Q21="No Bid","",IF(Q21&lt;&gt;0,Q21+'Basic Price Adjustment'!$E43,""))</f>
        <v>104.03</v>
      </c>
      <c r="S21" s="114">
        <v>104.5</v>
      </c>
      <c r="T21" s="18">
        <f>IF(S21="No Bid","",IF(S21&lt;&gt;0,S21+'Basic Price Adjustment'!$E43,""))</f>
        <v>102.53</v>
      </c>
      <c r="U21" s="114">
        <v>121.5</v>
      </c>
      <c r="V21" s="18">
        <f>IF(U21="No Bid","",IF(U21&lt;&gt;0,U21+'Basic Price Adjustment'!$E43,""))</f>
        <v>119.53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105.53</v>
      </c>
      <c r="AA21" s="19">
        <v>102.5</v>
      </c>
      <c r="AB21" s="18">
        <f>IF(AA21="No Bid","",IF(AA21&lt;&gt;0,AA21+'Basic Price Adjustment'!$E43,""))</f>
        <v>100.53</v>
      </c>
      <c r="AC21" s="19">
        <v>95.5</v>
      </c>
      <c r="AD21" s="18">
        <f>IF(AC21="No Bid","",IF(AC21&lt;&gt;0,AC21+'Basic Price Adjustment'!$E43,""))</f>
        <v>93.53</v>
      </c>
    </row>
    <row r="22" spans="1:30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116.42999999999999</v>
      </c>
      <c r="E22" s="114">
        <v>118.91</v>
      </c>
      <c r="F22" s="18">
        <f>IF(E22="No Bid","",IF(E22&lt;&gt;0,E22+'Basic Price Adjustment'!$E44,""))</f>
        <v>116.42999999999999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87.52</v>
      </c>
      <c r="K22" s="114">
        <v>100.73</v>
      </c>
      <c r="L22" s="18">
        <f>IF(K22="No Bid","",IF(K22&lt;&gt;0,K22+'Basic Price Adjustment'!$E44,""))</f>
        <v>98.25</v>
      </c>
      <c r="M22" s="114">
        <v>108.01</v>
      </c>
      <c r="N22" s="18">
        <f>IF(M22="No Bid","",IF(M22&lt;&gt;0,M22+'Basic Price Adjustment'!$E44,""))</f>
        <v>105.53</v>
      </c>
      <c r="O22" s="114">
        <v>104</v>
      </c>
      <c r="P22" s="18">
        <f>IF(O22="No Bid","",IF(O22&lt;&gt;0,O22+'Basic Price Adjustment'!$E44,""))</f>
        <v>101.52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115.27</v>
      </c>
      <c r="AC22" s="32">
        <v>100.5</v>
      </c>
      <c r="AD22" s="18">
        <f>IF(AC22="No Bid","",IF(AC22&lt;&gt;0,AC22+'Basic Price Adjustment'!$E44,""))</f>
        <v>98.02</v>
      </c>
    </row>
    <row r="23" spans="1:30" ht="20.100000000000001" customHeight="1" x14ac:dyDescent="0.2">
      <c r="A23" s="17">
        <v>13</v>
      </c>
      <c r="B23" s="17" t="s">
        <v>17</v>
      </c>
      <c r="C23" s="114">
        <v>118.95</v>
      </c>
      <c r="D23" s="18">
        <f>IF(C23="No Bid","",IF(C23&lt;&gt;0,C23+'Basic Price Adjustment'!$E45,""))</f>
        <v>116.60000000000001</v>
      </c>
      <c r="E23" s="114">
        <v>118.95</v>
      </c>
      <c r="F23" s="18">
        <f>IF(E23="No Bid","",IF(E23&lt;&gt;0,E23+'Basic Price Adjustment'!$E45,""))</f>
        <v>116.60000000000001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89.39</v>
      </c>
      <c r="K23" s="114">
        <v>103.38</v>
      </c>
      <c r="L23" s="18">
        <f>IF(K23="No Bid","",IF(K23&lt;&gt;0,K23+'Basic Price Adjustment'!$E45,""))</f>
        <v>101.03</v>
      </c>
      <c r="M23" s="114">
        <v>110.8</v>
      </c>
      <c r="N23" s="18">
        <f>IF(M23="No Bid","",IF(M23&lt;&gt;0,M23+'Basic Price Adjustment'!$E45,""))</f>
        <v>108.45</v>
      </c>
      <c r="O23" s="114">
        <v>104</v>
      </c>
      <c r="P23" s="18">
        <f>IF(O23="No Bid","",IF(O23&lt;&gt;0,O23+'Basic Price Adjustment'!$E45,""))</f>
        <v>101.65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127.65</v>
      </c>
      <c r="AC23" s="19">
        <v>122</v>
      </c>
      <c r="AD23" s="18">
        <f>IF(AC23="No Bid","",IF(AC23&lt;&gt;0,AC23+'Basic Price Adjustment'!$E45,""))</f>
        <v>119.65</v>
      </c>
    </row>
    <row r="24" spans="1:30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111.55</v>
      </c>
      <c r="E24" s="114">
        <v>103.94</v>
      </c>
      <c r="F24" s="18">
        <f>IF(E24="No Bid","",IF(E24&lt;&gt;0,E24+'Basic Price Adjustment'!$E46,""))</f>
        <v>101.55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89.37</v>
      </c>
      <c r="K24" s="114">
        <v>97.14</v>
      </c>
      <c r="L24" s="18">
        <f>IF(K24="No Bid","",IF(K24&lt;&gt;0,K24+'Basic Price Adjustment'!$E46,""))</f>
        <v>94.75</v>
      </c>
      <c r="M24" s="114">
        <v>106.19</v>
      </c>
      <c r="N24" s="18">
        <f>IF(M24="No Bid","",IF(M24&lt;&gt;0,M24+'Basic Price Adjustment'!$E46,""))</f>
        <v>103.8</v>
      </c>
      <c r="O24" s="114">
        <v>104</v>
      </c>
      <c r="P24" s="18">
        <f>IF(O24="No Bid","",IF(O24&lt;&gt;0,O24+'Basic Price Adjustment'!$E46,""))</f>
        <v>101.61</v>
      </c>
      <c r="Q24" s="114"/>
      <c r="R24" s="18" t="str">
        <f>IF(Q24="No Bid","",IF(Q24&lt;&gt;0,Q24+'Basic Price Adjustment'!$E46,""))</f>
        <v/>
      </c>
      <c r="S24" s="114">
        <v>113.5</v>
      </c>
      <c r="T24" s="18">
        <f>IF(S24="No Bid","",IF(S24&lt;&gt;0,S24+'Basic Price Adjustment'!$E46,""))</f>
        <v>111.11</v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111.11</v>
      </c>
      <c r="AA24" s="32">
        <v>114.75</v>
      </c>
      <c r="AB24" s="18">
        <f>IF(AA24="No Bid","",IF(AA24&lt;&gt;0,AA24+'Basic Price Adjustment'!$E46,""))</f>
        <v>112.36</v>
      </c>
      <c r="AC24" s="32">
        <v>98.5</v>
      </c>
      <c r="AD24" s="18">
        <f>IF(AC24="No Bid","",IF(AC24&lt;&gt;0,AC24+'Basic Price Adjustment'!$E46,""))</f>
        <v>96.11</v>
      </c>
    </row>
    <row r="25" spans="1:30" ht="20.100000000000001" customHeight="1" x14ac:dyDescent="0.2">
      <c r="A25" s="17">
        <v>15</v>
      </c>
      <c r="B25" s="17" t="s">
        <v>19</v>
      </c>
      <c r="C25" s="114">
        <v>118.92</v>
      </c>
      <c r="D25" s="18">
        <f>IF(C25="No Bid","",IF(C25&lt;&gt;0,C25+'Basic Price Adjustment'!$E47,""))</f>
        <v>116.47</v>
      </c>
      <c r="E25" s="114">
        <v>118.92</v>
      </c>
      <c r="F25" s="18">
        <f>IF(E25="No Bid","",IF(E25&lt;&gt;0,E25+'Basic Price Adjustment'!$E47,""))</f>
        <v>116.47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93.16</v>
      </c>
      <c r="K25" s="114">
        <v>100.45</v>
      </c>
      <c r="L25" s="18">
        <f>IF(K25="No Bid","",IF(K25&lt;&gt;0,K25+'Basic Price Adjustment'!$E47,""))</f>
        <v>98</v>
      </c>
      <c r="M25" s="114">
        <v>107.24</v>
      </c>
      <c r="N25" s="18">
        <f>IF(M25="No Bid","",IF(M25&lt;&gt;0,M25+'Basic Price Adjustment'!$E47,""))</f>
        <v>104.78999999999999</v>
      </c>
      <c r="O25" s="114">
        <v>104</v>
      </c>
      <c r="P25" s="18">
        <f>IF(O25="No Bid","",IF(O25&lt;&gt;0,O25+'Basic Price Adjustment'!$E47,""))</f>
        <v>101.55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124.05</v>
      </c>
      <c r="AC25" s="19">
        <v>121</v>
      </c>
      <c r="AD25" s="18">
        <f>IF(AC25="No Bid","",IF(AC25&lt;&gt;0,AC25+'Basic Price Adjustment'!$E47,""))</f>
        <v>118.55</v>
      </c>
    </row>
    <row r="26" spans="1:30" ht="20.100000000000001" customHeight="1" x14ac:dyDescent="0.2">
      <c r="A26" s="29">
        <v>16</v>
      </c>
      <c r="B26" s="29" t="s">
        <v>155</v>
      </c>
      <c r="C26" s="114">
        <v>96.22</v>
      </c>
      <c r="D26" s="18">
        <f>IF(C26="No Bid","",IF(C26&lt;&gt;0,C26+'Basic Price Adjustment'!$E48,""))</f>
        <v>94.38</v>
      </c>
      <c r="E26" s="114">
        <v>96.22</v>
      </c>
      <c r="F26" s="18">
        <f>IF(E26="No Bid","",IF(E26&lt;&gt;0,E26+'Basic Price Adjustment'!$E48,""))</f>
        <v>94.38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79.38</v>
      </c>
      <c r="K26" s="114">
        <v>86.13</v>
      </c>
      <c r="L26" s="18">
        <f>IF(K26="No Bid","",IF(K26&lt;&gt;0,K26+'Basic Price Adjustment'!$E48,""))</f>
        <v>84.289999999999992</v>
      </c>
      <c r="M26" s="114">
        <v>89.64</v>
      </c>
      <c r="N26" s="18">
        <f>IF(M26="No Bid","",IF(M26&lt;&gt;0,M26+'Basic Price Adjustment'!$E48,""))</f>
        <v>87.8</v>
      </c>
      <c r="O26" s="114">
        <v>94.25</v>
      </c>
      <c r="P26" s="18">
        <f>IF(O26="No Bid","",IF(O26&lt;&gt;0,O26+'Basic Price Adjustment'!$E48,""))</f>
        <v>92.41</v>
      </c>
      <c r="Q26" s="114">
        <v>105.5</v>
      </c>
      <c r="R26" s="18">
        <f>IF(Q26="No Bid","",IF(Q26&lt;&gt;0,Q26+'Basic Price Adjustment'!$E48,""))</f>
        <v>103.66</v>
      </c>
      <c r="S26" s="114">
        <v>103.5</v>
      </c>
      <c r="T26" s="18">
        <f>IF(S26="No Bid","",IF(S26&lt;&gt;0,S26+'Basic Price Adjustment'!$E48,""))</f>
        <v>101.66</v>
      </c>
      <c r="U26" s="114">
        <v>119.5</v>
      </c>
      <c r="V26" s="18">
        <f>IF(U26="No Bid","",IF(U26&lt;&gt;0,U26+'Basic Price Adjustment'!$E48,""))</f>
        <v>117.66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101.66</v>
      </c>
      <c r="AA26" s="30">
        <v>83.25</v>
      </c>
      <c r="AB26" s="18">
        <f>IF(AA26="No Bid","",IF(AA26&lt;&gt;0,AA26+'Basic Price Adjustment'!$E48,""))</f>
        <v>81.41</v>
      </c>
      <c r="AC26" s="30">
        <v>76.25</v>
      </c>
      <c r="AD26" s="18">
        <f>IF(AC26="No Bid","",IF(AC26&lt;&gt;0,AC26+'Basic Price Adjustment'!$E48,""))</f>
        <v>74.41</v>
      </c>
    </row>
    <row r="27" spans="1:30" ht="20.100000000000001" customHeight="1" x14ac:dyDescent="0.2">
      <c r="A27" s="27">
        <v>17</v>
      </c>
      <c r="B27" s="27" t="s">
        <v>156</v>
      </c>
      <c r="C27" s="114">
        <v>96.22</v>
      </c>
      <c r="D27" s="18">
        <f>IF(C27="No Bid","",IF(C27&lt;&gt;0,C27+'Basic Price Adjustment'!$E49,""))</f>
        <v>94.38</v>
      </c>
      <c r="E27" s="114">
        <v>96.22</v>
      </c>
      <c r="F27" s="18">
        <f>IF(E27="No Bid","",IF(E27&lt;&gt;0,E27+'Basic Price Adjustment'!$E49,""))</f>
        <v>94.38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82.91</v>
      </c>
      <c r="K27" s="114">
        <v>88.91</v>
      </c>
      <c r="L27" s="18">
        <f>IF(K27="No Bid","",IF(K27&lt;&gt;0,K27+'Basic Price Adjustment'!$E49,""))</f>
        <v>87.07</v>
      </c>
      <c r="M27" s="114">
        <v>92.33</v>
      </c>
      <c r="N27" s="18">
        <f>IF(M27="No Bid","",IF(M27&lt;&gt;0,M27+'Basic Price Adjustment'!$E49,""))</f>
        <v>90.49</v>
      </c>
      <c r="O27" s="114">
        <v>104.75</v>
      </c>
      <c r="P27" s="18">
        <f>IF(O27="No Bid","",IF(O27&lt;&gt;0,O27+'Basic Price Adjustment'!$E49,""))</f>
        <v>102.91</v>
      </c>
      <c r="Q27" s="114">
        <v>105.5</v>
      </c>
      <c r="R27" s="18">
        <f>IF(Q27="No Bid","",IF(Q27&lt;&gt;0,Q27+'Basic Price Adjustment'!$E49,""))</f>
        <v>103.66</v>
      </c>
      <c r="S27" s="114">
        <v>103.5</v>
      </c>
      <c r="T27" s="18">
        <f>IF(S27="No Bid","",IF(S27&lt;&gt;0,S27+'Basic Price Adjustment'!$E49,""))</f>
        <v>101.66</v>
      </c>
      <c r="U27" s="114">
        <v>119.5</v>
      </c>
      <c r="V27" s="18">
        <f>IF(U27="No Bid","",IF(U27&lt;&gt;0,U27+'Basic Price Adjustment'!$E49,""))</f>
        <v>117.66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101.66</v>
      </c>
      <c r="AA27" s="28">
        <v>104</v>
      </c>
      <c r="AB27" s="18">
        <f>IF(AA27="No Bid","",IF(AA27&lt;&gt;0,AA27+'Basic Price Adjustment'!$E49,""))</f>
        <v>102.16</v>
      </c>
      <c r="AC27" s="28">
        <v>99</v>
      </c>
      <c r="AD27" s="18">
        <f>IF(AC27="No Bid","",IF(AC27&lt;&gt;0,AC27+'Basic Price Adjustment'!$E49,""))</f>
        <v>97.16</v>
      </c>
    </row>
    <row r="28" spans="1:30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87.22999999999999</v>
      </c>
      <c r="E28" s="114">
        <v>88.7</v>
      </c>
      <c r="F28" s="18">
        <f>IF(E28="No Bid","",IF(E28&lt;&gt;0,E28+'Basic Price Adjustment'!$E50,""))</f>
        <v>86.83</v>
      </c>
      <c r="G28" s="114">
        <v>79.5</v>
      </c>
      <c r="H28" s="18">
        <f>IF(G28="No Bid","",IF(G28&lt;&gt;0,G28+'Basic Price Adjustment'!$E50,""))</f>
        <v>77.63</v>
      </c>
      <c r="I28" s="114">
        <v>80.75</v>
      </c>
      <c r="J28" s="18">
        <f>IF(I28="No Bid","",IF(I28&lt;&gt;0,I28+'Basic Price Adjustment'!$E50,""))</f>
        <v>78.88</v>
      </c>
      <c r="K28" s="114">
        <v>79.91</v>
      </c>
      <c r="L28" s="18">
        <f>IF(K28="No Bid","",IF(K28&lt;&gt;0,K28+'Basic Price Adjustment'!$E50,""))</f>
        <v>78.039999999999992</v>
      </c>
      <c r="M28" s="114">
        <v>81.89</v>
      </c>
      <c r="N28" s="18">
        <f>IF(M28="No Bid","",IF(M28&lt;&gt;0,M28+'Basic Price Adjustment'!$E50,""))</f>
        <v>80.02</v>
      </c>
      <c r="O28" s="114">
        <v>91.5</v>
      </c>
      <c r="P28" s="18">
        <f>IF(O28="No Bid","",IF(O28&lt;&gt;0,O28+'Basic Price Adjustment'!$E50,""))</f>
        <v>89.63</v>
      </c>
      <c r="Q28" s="114">
        <v>99</v>
      </c>
      <c r="R28" s="18">
        <f>IF(Q28="No Bid","",IF(Q28&lt;&gt;0,Q28+'Basic Price Adjustment'!$E50,""))</f>
        <v>97.13</v>
      </c>
      <c r="S28" s="114">
        <v>95.5</v>
      </c>
      <c r="T28" s="18">
        <f>IF(S28="No Bid","",IF(S28&lt;&gt;0,S28+'Basic Price Adjustment'!$E50,""))</f>
        <v>93.63</v>
      </c>
      <c r="U28" s="114">
        <v>120.5</v>
      </c>
      <c r="V28" s="18">
        <f>IF(U28="No Bid","",IF(U28&lt;&gt;0,U28+'Basic Price Adjustment'!$E50,""))</f>
        <v>118.63</v>
      </c>
      <c r="W28" s="114">
        <v>102</v>
      </c>
      <c r="X28" s="18">
        <f>IF(W28="No Bid","",IF(W28&lt;&gt;0,W28+'Basic Price Adjustment'!$E50,""))</f>
        <v>100.13</v>
      </c>
      <c r="Y28" s="114">
        <v>95.5</v>
      </c>
      <c r="Z28" s="18">
        <f>IF(Y28="No Bid","",IF(Y28&lt;&gt;0,Y28+'Basic Price Adjustment'!$E50,""))</f>
        <v>93.63</v>
      </c>
      <c r="AA28" s="33">
        <v>84</v>
      </c>
      <c r="AB28" s="18">
        <f>IF(AA28="No Bid","",IF(AA28&lt;&gt;0,AA28+'Basic Price Adjustment'!$E50,""))</f>
        <v>82.13</v>
      </c>
      <c r="AC28" s="33">
        <v>77</v>
      </c>
      <c r="AD28" s="18">
        <f>IF(AC28="No Bid","",IF(AC28&lt;&gt;0,AC28+'Basic Price Adjustment'!$E50,""))</f>
        <v>75.13</v>
      </c>
    </row>
  </sheetData>
  <mergeCells count="55">
    <mergeCell ref="O2:P2"/>
    <mergeCell ref="C2:F2"/>
    <mergeCell ref="Q2:Z2"/>
    <mergeCell ref="I2:N2"/>
    <mergeCell ref="G2:H2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I6:J6"/>
    <mergeCell ref="I7:J7"/>
    <mergeCell ref="K6:L6"/>
    <mergeCell ref="K7:L7"/>
    <mergeCell ref="M6:N6"/>
    <mergeCell ref="M7:N7"/>
    <mergeCell ref="C6:D6"/>
    <mergeCell ref="C7:D7"/>
    <mergeCell ref="E6:F6"/>
    <mergeCell ref="E7:F7"/>
    <mergeCell ref="G6:H6"/>
    <mergeCell ref="G7:H7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I3:N3"/>
    <mergeCell ref="E5:F5"/>
    <mergeCell ref="O3:P3"/>
    <mergeCell ref="O4:P4"/>
    <mergeCell ref="O5:P5"/>
    <mergeCell ref="O8:P8"/>
    <mergeCell ref="O9:P9"/>
    <mergeCell ref="U5:V5"/>
    <mergeCell ref="S5:T5"/>
    <mergeCell ref="Q5:R5"/>
    <mergeCell ref="U9:V9"/>
    <mergeCell ref="U8:V8"/>
  </mergeCells>
  <conditionalFormatting sqref="B6:B7">
    <cfRule type="duplicateValues" dxfId="2477" priority="228"/>
  </conditionalFormatting>
  <conditionalFormatting sqref="C2">
    <cfRule type="duplicateValues" dxfId="2476" priority="6"/>
  </conditionalFormatting>
  <conditionalFormatting sqref="C6:C7">
    <cfRule type="duplicateValues" dxfId="2475" priority="170"/>
  </conditionalFormatting>
  <conditionalFormatting sqref="C11">
    <cfRule type="duplicateValues" dxfId="2474" priority="227"/>
  </conditionalFormatting>
  <conditionalFormatting sqref="C11:C28">
    <cfRule type="duplicateValues" dxfId="2473" priority="209"/>
  </conditionalFormatting>
  <conditionalFormatting sqref="C12">
    <cfRule type="duplicateValues" dxfId="2472" priority="226"/>
  </conditionalFormatting>
  <conditionalFormatting sqref="C13">
    <cfRule type="duplicateValues" dxfId="2471" priority="225"/>
  </conditionalFormatting>
  <conditionalFormatting sqref="C14">
    <cfRule type="duplicateValues" dxfId="2470" priority="224"/>
  </conditionalFormatting>
  <conditionalFormatting sqref="C15">
    <cfRule type="duplicateValues" dxfId="2469" priority="223"/>
  </conditionalFormatting>
  <conditionalFormatting sqref="C16">
    <cfRule type="duplicateValues" dxfId="2468" priority="222"/>
  </conditionalFormatting>
  <conditionalFormatting sqref="C17">
    <cfRule type="duplicateValues" dxfId="2467" priority="221"/>
  </conditionalFormatting>
  <conditionalFormatting sqref="C18">
    <cfRule type="duplicateValues" dxfId="2466" priority="220"/>
  </conditionalFormatting>
  <conditionalFormatting sqref="C19">
    <cfRule type="duplicateValues" dxfId="2465" priority="219"/>
  </conditionalFormatting>
  <conditionalFormatting sqref="C20">
    <cfRule type="duplicateValues" dxfId="2464" priority="218"/>
  </conditionalFormatting>
  <conditionalFormatting sqref="C21">
    <cfRule type="duplicateValues" dxfId="2463" priority="217"/>
  </conditionalFormatting>
  <conditionalFormatting sqref="C22">
    <cfRule type="duplicateValues" dxfId="2462" priority="216"/>
  </conditionalFormatting>
  <conditionalFormatting sqref="C23">
    <cfRule type="duplicateValues" dxfId="2461" priority="215"/>
  </conditionalFormatting>
  <conditionalFormatting sqref="C24">
    <cfRule type="duplicateValues" dxfId="2460" priority="214"/>
  </conditionalFormatting>
  <conditionalFormatting sqref="C25">
    <cfRule type="duplicateValues" dxfId="2459" priority="213"/>
  </conditionalFormatting>
  <conditionalFormatting sqref="C26">
    <cfRule type="duplicateValues" dxfId="2458" priority="212"/>
  </conditionalFormatting>
  <conditionalFormatting sqref="C27">
    <cfRule type="duplicateValues" dxfId="2457" priority="211"/>
  </conditionalFormatting>
  <conditionalFormatting sqref="C28">
    <cfRule type="duplicateValues" dxfId="2456" priority="210"/>
  </conditionalFormatting>
  <conditionalFormatting sqref="E6:E7">
    <cfRule type="duplicateValues" dxfId="2455" priority="169"/>
  </conditionalFormatting>
  <conditionalFormatting sqref="E11">
    <cfRule type="duplicateValues" dxfId="2454" priority="208"/>
  </conditionalFormatting>
  <conditionalFormatting sqref="E11:E28">
    <cfRule type="duplicateValues" dxfId="2453" priority="190"/>
  </conditionalFormatting>
  <conditionalFormatting sqref="E12">
    <cfRule type="duplicateValues" dxfId="2452" priority="207"/>
  </conditionalFormatting>
  <conditionalFormatting sqref="E13">
    <cfRule type="duplicateValues" dxfId="2451" priority="206"/>
  </conditionalFormatting>
  <conditionalFormatting sqref="E14">
    <cfRule type="duplicateValues" dxfId="2450" priority="205"/>
  </conditionalFormatting>
  <conditionalFormatting sqref="E15">
    <cfRule type="duplicateValues" dxfId="2449" priority="204"/>
  </conditionalFormatting>
  <conditionalFormatting sqref="E16">
    <cfRule type="duplicateValues" dxfId="2448" priority="203"/>
  </conditionalFormatting>
  <conditionalFormatting sqref="E17">
    <cfRule type="duplicateValues" dxfId="2447" priority="202"/>
  </conditionalFormatting>
  <conditionalFormatting sqref="E18">
    <cfRule type="duplicateValues" dxfId="2446" priority="201"/>
  </conditionalFormatting>
  <conditionalFormatting sqref="E19">
    <cfRule type="duplicateValues" dxfId="2445" priority="200"/>
  </conditionalFormatting>
  <conditionalFormatting sqref="E20">
    <cfRule type="duplicateValues" dxfId="2444" priority="199"/>
  </conditionalFormatting>
  <conditionalFormatting sqref="E21">
    <cfRule type="duplicateValues" dxfId="2443" priority="198"/>
  </conditionalFormatting>
  <conditionalFormatting sqref="E22">
    <cfRule type="duplicateValues" dxfId="2442" priority="197"/>
  </conditionalFormatting>
  <conditionalFormatting sqref="E23">
    <cfRule type="duplicateValues" dxfId="2441" priority="196"/>
  </conditionalFormatting>
  <conditionalFormatting sqref="E24">
    <cfRule type="duplicateValues" dxfId="2440" priority="195"/>
  </conditionalFormatting>
  <conditionalFormatting sqref="E25">
    <cfRule type="duplicateValues" dxfId="2439" priority="194"/>
  </conditionalFormatting>
  <conditionalFormatting sqref="E26">
    <cfRule type="duplicateValues" dxfId="2438" priority="193"/>
  </conditionalFormatting>
  <conditionalFormatting sqref="E27">
    <cfRule type="duplicateValues" dxfId="2437" priority="192"/>
  </conditionalFormatting>
  <conditionalFormatting sqref="E28">
    <cfRule type="duplicateValues" dxfId="2436" priority="191"/>
  </conditionalFormatting>
  <conditionalFormatting sqref="G2">
    <cfRule type="duplicateValues" dxfId="2435" priority="3"/>
  </conditionalFormatting>
  <conditionalFormatting sqref="G6:G7">
    <cfRule type="duplicateValues" dxfId="2434" priority="168"/>
  </conditionalFormatting>
  <conditionalFormatting sqref="G11">
    <cfRule type="duplicateValues" dxfId="2433" priority="189"/>
  </conditionalFormatting>
  <conditionalFormatting sqref="G11:G28">
    <cfRule type="duplicateValues" dxfId="2432" priority="171"/>
  </conditionalFormatting>
  <conditionalFormatting sqref="G12">
    <cfRule type="duplicateValues" dxfId="2431" priority="188"/>
  </conditionalFormatting>
  <conditionalFormatting sqref="G13">
    <cfRule type="duplicateValues" dxfId="2430" priority="187"/>
  </conditionalFormatting>
  <conditionalFormatting sqref="G14">
    <cfRule type="duplicateValues" dxfId="2429" priority="186"/>
  </conditionalFormatting>
  <conditionalFormatting sqref="G15">
    <cfRule type="duplicateValues" dxfId="2428" priority="185"/>
  </conditionalFormatting>
  <conditionalFormatting sqref="G16">
    <cfRule type="duplicateValues" dxfId="2427" priority="184"/>
  </conditionalFormatting>
  <conditionalFormatting sqref="G17">
    <cfRule type="duplicateValues" dxfId="2426" priority="183"/>
  </conditionalFormatting>
  <conditionalFormatting sqref="G18">
    <cfRule type="duplicateValues" dxfId="2425" priority="182"/>
  </conditionalFormatting>
  <conditionalFormatting sqref="G19">
    <cfRule type="duplicateValues" dxfId="2424" priority="181"/>
  </conditionalFormatting>
  <conditionalFormatting sqref="G20">
    <cfRule type="duplicateValues" dxfId="2423" priority="180"/>
  </conditionalFormatting>
  <conditionalFormatting sqref="G21">
    <cfRule type="duplicateValues" dxfId="2422" priority="179"/>
  </conditionalFormatting>
  <conditionalFormatting sqref="G22">
    <cfRule type="duplicateValues" dxfId="2421" priority="178"/>
  </conditionalFormatting>
  <conditionalFormatting sqref="G23">
    <cfRule type="duplicateValues" dxfId="2420" priority="177"/>
  </conditionalFormatting>
  <conditionalFormatting sqref="G24">
    <cfRule type="duplicateValues" dxfId="2419" priority="176"/>
  </conditionalFormatting>
  <conditionalFormatting sqref="G25">
    <cfRule type="duplicateValues" dxfId="2418" priority="175"/>
  </conditionalFormatting>
  <conditionalFormatting sqref="G26">
    <cfRule type="duplicateValues" dxfId="2417" priority="174"/>
  </conditionalFormatting>
  <conditionalFormatting sqref="G27">
    <cfRule type="duplicateValues" dxfId="2416" priority="173"/>
  </conditionalFormatting>
  <conditionalFormatting sqref="G28">
    <cfRule type="duplicateValues" dxfId="2415" priority="172"/>
  </conditionalFormatting>
  <conditionalFormatting sqref="I2">
    <cfRule type="duplicateValues" dxfId="2414" priority="4"/>
  </conditionalFormatting>
  <conditionalFormatting sqref="I6:I7">
    <cfRule type="duplicateValues" dxfId="2413" priority="108"/>
  </conditionalFormatting>
  <conditionalFormatting sqref="I11">
    <cfRule type="duplicateValues" dxfId="2412" priority="167"/>
  </conditionalFormatting>
  <conditionalFormatting sqref="I11:I28">
    <cfRule type="duplicateValues" dxfId="2411" priority="149"/>
  </conditionalFormatting>
  <conditionalFormatting sqref="I12">
    <cfRule type="duplicateValues" dxfId="2410" priority="166"/>
  </conditionalFormatting>
  <conditionalFormatting sqref="I13">
    <cfRule type="duplicateValues" dxfId="2409" priority="165"/>
  </conditionalFormatting>
  <conditionalFormatting sqref="I14">
    <cfRule type="duplicateValues" dxfId="2408" priority="164"/>
  </conditionalFormatting>
  <conditionalFormatting sqref="I15">
    <cfRule type="duplicateValues" dxfId="2407" priority="163"/>
  </conditionalFormatting>
  <conditionalFormatting sqref="I16">
    <cfRule type="duplicateValues" dxfId="2406" priority="162"/>
  </conditionalFormatting>
  <conditionalFormatting sqref="I17">
    <cfRule type="duplicateValues" dxfId="2405" priority="161"/>
  </conditionalFormatting>
  <conditionalFormatting sqref="I18">
    <cfRule type="duplicateValues" dxfId="2404" priority="160"/>
  </conditionalFormatting>
  <conditionalFormatting sqref="I19">
    <cfRule type="duplicateValues" dxfId="2403" priority="159"/>
  </conditionalFormatting>
  <conditionalFormatting sqref="I20">
    <cfRule type="duplicateValues" dxfId="2402" priority="158"/>
  </conditionalFormatting>
  <conditionalFormatting sqref="I21">
    <cfRule type="duplicateValues" dxfId="2401" priority="157"/>
  </conditionalFormatting>
  <conditionalFormatting sqref="I22">
    <cfRule type="duplicateValues" dxfId="2400" priority="156"/>
  </conditionalFormatting>
  <conditionalFormatting sqref="I23">
    <cfRule type="duplicateValues" dxfId="2399" priority="155"/>
  </conditionalFormatting>
  <conditionalFormatting sqref="I24">
    <cfRule type="duplicateValues" dxfId="2398" priority="154"/>
  </conditionalFormatting>
  <conditionalFormatting sqref="I25">
    <cfRule type="duplicateValues" dxfId="2397" priority="153"/>
  </conditionalFormatting>
  <conditionalFormatting sqref="I26">
    <cfRule type="duplicateValues" dxfId="2396" priority="152"/>
  </conditionalFormatting>
  <conditionalFormatting sqref="I27">
    <cfRule type="duplicateValues" dxfId="2395" priority="151"/>
  </conditionalFormatting>
  <conditionalFormatting sqref="I28">
    <cfRule type="duplicateValues" dxfId="2394" priority="150"/>
  </conditionalFormatting>
  <conditionalFormatting sqref="K6:K7">
    <cfRule type="duplicateValues" dxfId="2393" priority="109"/>
  </conditionalFormatting>
  <conditionalFormatting sqref="K11">
    <cfRule type="duplicateValues" dxfId="2392" priority="148"/>
  </conditionalFormatting>
  <conditionalFormatting sqref="K11:K28">
    <cfRule type="duplicateValues" dxfId="2391" priority="130"/>
  </conditionalFormatting>
  <conditionalFormatting sqref="K12">
    <cfRule type="duplicateValues" dxfId="2390" priority="147"/>
  </conditionalFormatting>
  <conditionalFormatting sqref="K13">
    <cfRule type="duplicateValues" dxfId="2389" priority="146"/>
  </conditionalFormatting>
  <conditionalFormatting sqref="K14">
    <cfRule type="duplicateValues" dxfId="2388" priority="145"/>
  </conditionalFormatting>
  <conditionalFormatting sqref="K15">
    <cfRule type="duplicateValues" dxfId="2387" priority="144"/>
  </conditionalFormatting>
  <conditionalFormatting sqref="K16">
    <cfRule type="duplicateValues" dxfId="2386" priority="143"/>
  </conditionalFormatting>
  <conditionalFormatting sqref="K17">
    <cfRule type="duplicateValues" dxfId="2385" priority="142"/>
  </conditionalFormatting>
  <conditionalFormatting sqref="K18">
    <cfRule type="duplicateValues" dxfId="2384" priority="141"/>
  </conditionalFormatting>
  <conditionalFormatting sqref="K19">
    <cfRule type="duplicateValues" dxfId="2383" priority="140"/>
  </conditionalFormatting>
  <conditionalFormatting sqref="K20">
    <cfRule type="duplicateValues" dxfId="2382" priority="139"/>
  </conditionalFormatting>
  <conditionalFormatting sqref="K21">
    <cfRule type="duplicateValues" dxfId="2381" priority="138"/>
  </conditionalFormatting>
  <conditionalFormatting sqref="K22">
    <cfRule type="duplicateValues" dxfId="2380" priority="137"/>
  </conditionalFormatting>
  <conditionalFormatting sqref="K23">
    <cfRule type="duplicateValues" dxfId="2379" priority="136"/>
  </conditionalFormatting>
  <conditionalFormatting sqref="K24">
    <cfRule type="duplicateValues" dxfId="2378" priority="135"/>
  </conditionalFormatting>
  <conditionalFormatting sqref="K25">
    <cfRule type="duplicateValues" dxfId="2377" priority="134"/>
  </conditionalFormatting>
  <conditionalFormatting sqref="K26">
    <cfRule type="duplicateValues" dxfId="2376" priority="133"/>
  </conditionalFormatting>
  <conditionalFormatting sqref="K27">
    <cfRule type="duplicateValues" dxfId="2375" priority="132"/>
  </conditionalFormatting>
  <conditionalFormatting sqref="K28">
    <cfRule type="duplicateValues" dxfId="2374" priority="131"/>
  </conditionalFormatting>
  <conditionalFormatting sqref="M6:M7">
    <cfRule type="duplicateValues" dxfId="2373" priority="110"/>
  </conditionalFormatting>
  <conditionalFormatting sqref="M11">
    <cfRule type="duplicateValues" dxfId="2372" priority="129"/>
  </conditionalFormatting>
  <conditionalFormatting sqref="M11:M28">
    <cfRule type="duplicateValues" dxfId="2371" priority="111"/>
  </conditionalFormatting>
  <conditionalFormatting sqref="M12">
    <cfRule type="duplicateValues" dxfId="2370" priority="128"/>
  </conditionalFormatting>
  <conditionalFormatting sqref="M13">
    <cfRule type="duplicateValues" dxfId="2369" priority="127"/>
  </conditionalFormatting>
  <conditionalFormatting sqref="M14">
    <cfRule type="duplicateValues" dxfId="2368" priority="126"/>
  </conditionalFormatting>
  <conditionalFormatting sqref="M15">
    <cfRule type="duplicateValues" dxfId="2367" priority="125"/>
  </conditionalFormatting>
  <conditionalFormatting sqref="M16">
    <cfRule type="duplicateValues" dxfId="2366" priority="124"/>
  </conditionalFormatting>
  <conditionalFormatting sqref="M17">
    <cfRule type="duplicateValues" dxfId="2365" priority="123"/>
  </conditionalFormatting>
  <conditionalFormatting sqref="M18">
    <cfRule type="duplicateValues" dxfId="2364" priority="122"/>
  </conditionalFormatting>
  <conditionalFormatting sqref="M19">
    <cfRule type="duplicateValues" dxfId="2363" priority="121"/>
  </conditionalFormatting>
  <conditionalFormatting sqref="M20">
    <cfRule type="duplicateValues" dxfId="2362" priority="120"/>
  </conditionalFormatting>
  <conditionalFormatting sqref="M21">
    <cfRule type="duplicateValues" dxfId="2361" priority="119"/>
  </conditionalFormatting>
  <conditionalFormatting sqref="M22">
    <cfRule type="duplicateValues" dxfId="2360" priority="118"/>
  </conditionalFormatting>
  <conditionalFormatting sqref="M23">
    <cfRule type="duplicateValues" dxfId="2359" priority="117"/>
  </conditionalFormatting>
  <conditionalFormatting sqref="M24">
    <cfRule type="duplicateValues" dxfId="2358" priority="116"/>
  </conditionalFormatting>
  <conditionalFormatting sqref="M25">
    <cfRule type="duplicateValues" dxfId="2357" priority="115"/>
  </conditionalFormatting>
  <conditionalFormatting sqref="M26">
    <cfRule type="duplicateValues" dxfId="2356" priority="114"/>
  </conditionalFormatting>
  <conditionalFormatting sqref="M27">
    <cfRule type="duplicateValues" dxfId="2355" priority="113"/>
  </conditionalFormatting>
  <conditionalFormatting sqref="M28">
    <cfRule type="duplicateValues" dxfId="2354" priority="112"/>
  </conditionalFormatting>
  <conditionalFormatting sqref="O2">
    <cfRule type="duplicateValues" dxfId="2353" priority="2"/>
  </conditionalFormatting>
  <conditionalFormatting sqref="O6:O7">
    <cfRule type="duplicateValues" dxfId="2352" priority="1"/>
  </conditionalFormatting>
  <conditionalFormatting sqref="O11">
    <cfRule type="duplicateValues" dxfId="2351" priority="247"/>
  </conditionalFormatting>
  <conditionalFormatting sqref="O11:O28">
    <cfRule type="duplicateValues" dxfId="2350" priority="229"/>
  </conditionalFormatting>
  <conditionalFormatting sqref="O12">
    <cfRule type="duplicateValues" dxfId="2349" priority="246"/>
  </conditionalFormatting>
  <conditionalFormatting sqref="O13">
    <cfRule type="duplicateValues" dxfId="2348" priority="245"/>
  </conditionalFormatting>
  <conditionalFormatting sqref="O14">
    <cfRule type="duplicateValues" dxfId="2347" priority="244"/>
  </conditionalFormatting>
  <conditionalFormatting sqref="O15">
    <cfRule type="duplicateValues" dxfId="2346" priority="243"/>
  </conditionalFormatting>
  <conditionalFormatting sqref="O16">
    <cfRule type="duplicateValues" dxfId="2345" priority="242"/>
  </conditionalFormatting>
  <conditionalFormatting sqref="O17">
    <cfRule type="duplicateValues" dxfId="2344" priority="241"/>
  </conditionalFormatting>
  <conditionalFormatting sqref="O18">
    <cfRule type="duplicateValues" dxfId="2343" priority="240"/>
  </conditionalFormatting>
  <conditionalFormatting sqref="O19">
    <cfRule type="duplicateValues" dxfId="2342" priority="239"/>
  </conditionalFormatting>
  <conditionalFormatting sqref="O20">
    <cfRule type="duplicateValues" dxfId="2341" priority="238"/>
  </conditionalFormatting>
  <conditionalFormatting sqref="O21">
    <cfRule type="duplicateValues" dxfId="2340" priority="237"/>
  </conditionalFormatting>
  <conditionalFormatting sqref="O22">
    <cfRule type="duplicateValues" dxfId="2339" priority="236"/>
  </conditionalFormatting>
  <conditionalFormatting sqref="O23">
    <cfRule type="duplicateValues" dxfId="2338" priority="235"/>
  </conditionalFormatting>
  <conditionalFormatting sqref="O24">
    <cfRule type="duplicateValues" dxfId="2337" priority="234"/>
  </conditionalFormatting>
  <conditionalFormatting sqref="O25">
    <cfRule type="duplicateValues" dxfId="2336" priority="233"/>
  </conditionalFormatting>
  <conditionalFormatting sqref="O26">
    <cfRule type="duplicateValues" dxfId="2335" priority="232"/>
  </conditionalFormatting>
  <conditionalFormatting sqref="O27">
    <cfRule type="duplicateValues" dxfId="2334" priority="231"/>
  </conditionalFormatting>
  <conditionalFormatting sqref="O28">
    <cfRule type="duplicateValues" dxfId="2333" priority="230"/>
  </conditionalFormatting>
  <conditionalFormatting sqref="Q2">
    <cfRule type="duplicateValues" dxfId="2332" priority="5"/>
  </conditionalFormatting>
  <conditionalFormatting sqref="Q6:Q7">
    <cfRule type="duplicateValues" dxfId="2331" priority="67"/>
  </conditionalFormatting>
  <conditionalFormatting sqref="Q11">
    <cfRule type="duplicateValues" dxfId="2330" priority="26"/>
  </conditionalFormatting>
  <conditionalFormatting sqref="Q11:Q28">
    <cfRule type="duplicateValues" dxfId="2329" priority="8"/>
  </conditionalFormatting>
  <conditionalFormatting sqref="Q12">
    <cfRule type="duplicateValues" dxfId="2328" priority="25"/>
  </conditionalFormatting>
  <conditionalFormatting sqref="Q13">
    <cfRule type="duplicateValues" dxfId="2327" priority="24"/>
  </conditionalFormatting>
  <conditionalFormatting sqref="Q14">
    <cfRule type="duplicateValues" dxfId="2326" priority="23"/>
  </conditionalFormatting>
  <conditionalFormatting sqref="Q15">
    <cfRule type="duplicateValues" dxfId="2325" priority="22"/>
  </conditionalFormatting>
  <conditionalFormatting sqref="Q16">
    <cfRule type="duplicateValues" dxfId="2324" priority="21"/>
  </conditionalFormatting>
  <conditionalFormatting sqref="Q17">
    <cfRule type="duplicateValues" dxfId="2323" priority="20"/>
  </conditionalFormatting>
  <conditionalFormatting sqref="Q18">
    <cfRule type="duplicateValues" dxfId="2322" priority="19"/>
  </conditionalFormatting>
  <conditionalFormatting sqref="Q19">
    <cfRule type="duplicateValues" dxfId="2321" priority="18"/>
  </conditionalFormatting>
  <conditionalFormatting sqref="Q20">
    <cfRule type="duplicateValues" dxfId="2320" priority="17"/>
  </conditionalFormatting>
  <conditionalFormatting sqref="Q21">
    <cfRule type="duplicateValues" dxfId="2319" priority="16"/>
  </conditionalFormatting>
  <conditionalFormatting sqref="Q22">
    <cfRule type="duplicateValues" dxfId="2318" priority="15"/>
  </conditionalFormatting>
  <conditionalFormatting sqref="Q23">
    <cfRule type="duplicateValues" dxfId="2317" priority="14"/>
  </conditionalFormatting>
  <conditionalFormatting sqref="Q24">
    <cfRule type="duplicateValues" dxfId="2316" priority="13"/>
  </conditionalFormatting>
  <conditionalFormatting sqref="Q25">
    <cfRule type="duplicateValues" dxfId="2315" priority="12"/>
  </conditionalFormatting>
  <conditionalFormatting sqref="Q26">
    <cfRule type="duplicateValues" dxfId="2314" priority="11"/>
  </conditionalFormatting>
  <conditionalFormatting sqref="Q27">
    <cfRule type="duplicateValues" dxfId="2313" priority="10"/>
  </conditionalFormatting>
  <conditionalFormatting sqref="Q28">
    <cfRule type="duplicateValues" dxfId="2312" priority="9"/>
  </conditionalFormatting>
  <conditionalFormatting sqref="S6:S7">
    <cfRule type="duplicateValues" dxfId="2311" priority="65"/>
  </conditionalFormatting>
  <conditionalFormatting sqref="S11">
    <cfRule type="duplicateValues" dxfId="2310" priority="64"/>
  </conditionalFormatting>
  <conditionalFormatting sqref="S11:S28">
    <cfRule type="duplicateValues" dxfId="2309" priority="46"/>
  </conditionalFormatting>
  <conditionalFormatting sqref="S12">
    <cfRule type="duplicateValues" dxfId="2308" priority="63"/>
  </conditionalFormatting>
  <conditionalFormatting sqref="S13">
    <cfRule type="duplicateValues" dxfId="2307" priority="62"/>
  </conditionalFormatting>
  <conditionalFormatting sqref="S14">
    <cfRule type="duplicateValues" dxfId="2306" priority="61"/>
  </conditionalFormatting>
  <conditionalFormatting sqref="S15">
    <cfRule type="duplicateValues" dxfId="2305" priority="60"/>
  </conditionalFormatting>
  <conditionalFormatting sqref="S16">
    <cfRule type="duplicateValues" dxfId="2304" priority="59"/>
  </conditionalFormatting>
  <conditionalFormatting sqref="S17">
    <cfRule type="duplicateValues" dxfId="2303" priority="58"/>
  </conditionalFormatting>
  <conditionalFormatting sqref="S18">
    <cfRule type="duplicateValues" dxfId="2302" priority="57"/>
  </conditionalFormatting>
  <conditionalFormatting sqref="S19">
    <cfRule type="duplicateValues" dxfId="2301" priority="56"/>
  </conditionalFormatting>
  <conditionalFormatting sqref="S20">
    <cfRule type="duplicateValues" dxfId="2300" priority="55"/>
  </conditionalFormatting>
  <conditionalFormatting sqref="S21">
    <cfRule type="duplicateValues" dxfId="2299" priority="54"/>
  </conditionalFormatting>
  <conditionalFormatting sqref="S22">
    <cfRule type="duplicateValues" dxfId="2298" priority="53"/>
  </conditionalFormatting>
  <conditionalFormatting sqref="S23">
    <cfRule type="duplicateValues" dxfId="2297" priority="52"/>
  </conditionalFormatting>
  <conditionalFormatting sqref="S24">
    <cfRule type="duplicateValues" dxfId="2296" priority="51"/>
  </conditionalFormatting>
  <conditionalFormatting sqref="S25">
    <cfRule type="duplicateValues" dxfId="2295" priority="50"/>
  </conditionalFormatting>
  <conditionalFormatting sqref="S26">
    <cfRule type="duplicateValues" dxfId="2294" priority="49"/>
  </conditionalFormatting>
  <conditionalFormatting sqref="S27">
    <cfRule type="duplicateValues" dxfId="2293" priority="48"/>
  </conditionalFormatting>
  <conditionalFormatting sqref="S28">
    <cfRule type="duplicateValues" dxfId="2292" priority="47"/>
  </conditionalFormatting>
  <conditionalFormatting sqref="U6:U7">
    <cfRule type="duplicateValues" dxfId="2291" priority="66"/>
  </conditionalFormatting>
  <conditionalFormatting sqref="U11">
    <cfRule type="duplicateValues" dxfId="2290" priority="45"/>
  </conditionalFormatting>
  <conditionalFormatting sqref="U11:U28">
    <cfRule type="duplicateValues" dxfId="2289" priority="27"/>
  </conditionalFormatting>
  <conditionalFormatting sqref="U12">
    <cfRule type="duplicateValues" dxfId="2288" priority="44"/>
  </conditionalFormatting>
  <conditionalFormatting sqref="U13">
    <cfRule type="duplicateValues" dxfId="2287" priority="43"/>
  </conditionalFormatting>
  <conditionalFormatting sqref="U14">
    <cfRule type="duplicateValues" dxfId="2286" priority="42"/>
  </conditionalFormatting>
  <conditionalFormatting sqref="U15">
    <cfRule type="duplicateValues" dxfId="2285" priority="41"/>
  </conditionalFormatting>
  <conditionalFormatting sqref="U16">
    <cfRule type="duplicateValues" dxfId="2284" priority="40"/>
  </conditionalFormatting>
  <conditionalFormatting sqref="U17">
    <cfRule type="duplicateValues" dxfId="2283" priority="39"/>
  </conditionalFormatting>
  <conditionalFormatting sqref="U18">
    <cfRule type="duplicateValues" dxfId="2282" priority="38"/>
  </conditionalFormatting>
  <conditionalFormatting sqref="U19">
    <cfRule type="duplicateValues" dxfId="2281" priority="37"/>
  </conditionalFormatting>
  <conditionalFormatting sqref="U20">
    <cfRule type="duplicateValues" dxfId="2280" priority="36"/>
  </conditionalFormatting>
  <conditionalFormatting sqref="U21">
    <cfRule type="duplicateValues" dxfId="2279" priority="35"/>
  </conditionalFormatting>
  <conditionalFormatting sqref="U22">
    <cfRule type="duplicateValues" dxfId="2278" priority="34"/>
  </conditionalFormatting>
  <conditionalFormatting sqref="U23">
    <cfRule type="duplicateValues" dxfId="2277" priority="33"/>
  </conditionalFormatting>
  <conditionalFormatting sqref="U24">
    <cfRule type="duplicateValues" dxfId="2276" priority="32"/>
  </conditionalFormatting>
  <conditionalFormatting sqref="U25">
    <cfRule type="duplicateValues" dxfId="2275" priority="31"/>
  </conditionalFormatting>
  <conditionalFormatting sqref="U26">
    <cfRule type="duplicateValues" dxfId="2274" priority="30"/>
  </conditionalFormatting>
  <conditionalFormatting sqref="U27">
    <cfRule type="duplicateValues" dxfId="2273" priority="29"/>
  </conditionalFormatting>
  <conditionalFormatting sqref="U28">
    <cfRule type="duplicateValues" dxfId="2272" priority="28"/>
  </conditionalFormatting>
  <conditionalFormatting sqref="W6:W7">
    <cfRule type="duplicateValues" dxfId="2271" priority="88"/>
  </conditionalFormatting>
  <conditionalFormatting sqref="W11">
    <cfRule type="duplicateValues" dxfId="2270" priority="107"/>
  </conditionalFormatting>
  <conditionalFormatting sqref="W11:W28">
    <cfRule type="duplicateValues" dxfId="2269" priority="89"/>
  </conditionalFormatting>
  <conditionalFormatting sqref="W12">
    <cfRule type="duplicateValues" dxfId="2268" priority="106"/>
  </conditionalFormatting>
  <conditionalFormatting sqref="W13">
    <cfRule type="duplicateValues" dxfId="2267" priority="105"/>
  </conditionalFormatting>
  <conditionalFormatting sqref="W14">
    <cfRule type="duplicateValues" dxfId="2266" priority="104"/>
  </conditionalFormatting>
  <conditionalFormatting sqref="W15">
    <cfRule type="duplicateValues" dxfId="2265" priority="103"/>
  </conditionalFormatting>
  <conditionalFormatting sqref="W16">
    <cfRule type="duplicateValues" dxfId="2264" priority="102"/>
  </conditionalFormatting>
  <conditionalFormatting sqref="W17">
    <cfRule type="duplicateValues" dxfId="2263" priority="101"/>
  </conditionalFormatting>
  <conditionalFormatting sqref="W18">
    <cfRule type="duplicateValues" dxfId="2262" priority="100"/>
  </conditionalFormatting>
  <conditionalFormatting sqref="W19">
    <cfRule type="duplicateValues" dxfId="2261" priority="99"/>
  </conditionalFormatting>
  <conditionalFormatting sqref="W20">
    <cfRule type="duplicateValues" dxfId="2260" priority="98"/>
  </conditionalFormatting>
  <conditionalFormatting sqref="W21">
    <cfRule type="duplicateValues" dxfId="2259" priority="97"/>
  </conditionalFormatting>
  <conditionalFormatting sqref="W22">
    <cfRule type="duplicateValues" dxfId="2258" priority="96"/>
  </conditionalFormatting>
  <conditionalFormatting sqref="W23">
    <cfRule type="duplicateValues" dxfId="2257" priority="95"/>
  </conditionalFormatting>
  <conditionalFormatting sqref="W24">
    <cfRule type="duplicateValues" dxfId="2256" priority="94"/>
  </conditionalFormatting>
  <conditionalFormatting sqref="W25">
    <cfRule type="duplicateValues" dxfId="2255" priority="93"/>
  </conditionalFormatting>
  <conditionalFormatting sqref="W26">
    <cfRule type="duplicateValues" dxfId="2254" priority="92"/>
  </conditionalFormatting>
  <conditionalFormatting sqref="W27">
    <cfRule type="duplicateValues" dxfId="2253" priority="91"/>
  </conditionalFormatting>
  <conditionalFormatting sqref="W28">
    <cfRule type="duplicateValues" dxfId="2252" priority="90"/>
  </conditionalFormatting>
  <conditionalFormatting sqref="Y6:Y7">
    <cfRule type="duplicateValues" dxfId="2251" priority="68"/>
  </conditionalFormatting>
  <conditionalFormatting sqref="Y11">
    <cfRule type="duplicateValues" dxfId="2250" priority="87"/>
  </conditionalFormatting>
  <conditionalFormatting sqref="Y11:Y28">
    <cfRule type="duplicateValues" dxfId="2249" priority="69"/>
  </conditionalFormatting>
  <conditionalFormatting sqref="Y12">
    <cfRule type="duplicateValues" dxfId="2248" priority="86"/>
  </conditionalFormatting>
  <conditionalFormatting sqref="Y13">
    <cfRule type="duplicateValues" dxfId="2247" priority="85"/>
  </conditionalFormatting>
  <conditionalFormatting sqref="Y14">
    <cfRule type="duplicateValues" dxfId="2246" priority="84"/>
  </conditionalFormatting>
  <conditionalFormatting sqref="Y15">
    <cfRule type="duplicateValues" dxfId="2245" priority="83"/>
  </conditionalFormatting>
  <conditionalFormatting sqref="Y16">
    <cfRule type="duplicateValues" dxfId="2244" priority="82"/>
  </conditionalFormatting>
  <conditionalFormatting sqref="Y17">
    <cfRule type="duplicateValues" dxfId="2243" priority="81"/>
  </conditionalFormatting>
  <conditionalFormatting sqref="Y18">
    <cfRule type="duplicateValues" dxfId="2242" priority="80"/>
  </conditionalFormatting>
  <conditionalFormatting sqref="Y19">
    <cfRule type="duplicateValues" dxfId="2241" priority="79"/>
  </conditionalFormatting>
  <conditionalFormatting sqref="Y20">
    <cfRule type="duplicateValues" dxfId="2240" priority="78"/>
  </conditionalFormatting>
  <conditionalFormatting sqref="Y21">
    <cfRule type="duplicateValues" dxfId="2239" priority="77"/>
  </conditionalFormatting>
  <conditionalFormatting sqref="Y22">
    <cfRule type="duplicateValues" dxfId="2238" priority="76"/>
  </conditionalFormatting>
  <conditionalFormatting sqref="Y23">
    <cfRule type="duplicateValues" dxfId="2237" priority="75"/>
  </conditionalFormatting>
  <conditionalFormatting sqref="Y24">
    <cfRule type="duplicateValues" dxfId="2236" priority="74"/>
  </conditionalFormatting>
  <conditionalFormatting sqref="Y25">
    <cfRule type="duplicateValues" dxfId="2235" priority="73"/>
  </conditionalFormatting>
  <conditionalFormatting sqref="Y26">
    <cfRule type="duplicateValues" dxfId="2234" priority="72"/>
  </conditionalFormatting>
  <conditionalFormatting sqref="Y27">
    <cfRule type="duplicateValues" dxfId="2233" priority="71"/>
  </conditionalFormatting>
  <conditionalFormatting sqref="Y28">
    <cfRule type="duplicateValues" dxfId="2232" priority="70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1" sqref="E1:F1048576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67" t="s">
        <v>320</v>
      </c>
      <c r="D2" s="167"/>
      <c r="E2" s="167" t="s">
        <v>325</v>
      </c>
      <c r="F2" s="167"/>
      <c r="G2" s="167" t="s">
        <v>321</v>
      </c>
      <c r="H2" s="167"/>
      <c r="I2" s="167" t="s">
        <v>326</v>
      </c>
      <c r="J2" s="167"/>
      <c r="K2" s="167" t="s">
        <v>322</v>
      </c>
      <c r="L2" s="167"/>
      <c r="M2" s="167"/>
      <c r="N2" s="167"/>
      <c r="O2" s="167"/>
      <c r="P2" s="167"/>
      <c r="Q2" s="167" t="s">
        <v>327</v>
      </c>
      <c r="R2" s="167"/>
      <c r="S2" s="167" t="s">
        <v>324</v>
      </c>
      <c r="T2" s="167"/>
      <c r="W2" s="167" t="s">
        <v>323</v>
      </c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34" t="s">
        <v>25</v>
      </c>
      <c r="B3" s="10" t="s">
        <v>236</v>
      </c>
      <c r="C3" s="168">
        <v>189366</v>
      </c>
      <c r="D3" s="169"/>
      <c r="E3" s="168">
        <v>112893</v>
      </c>
      <c r="F3" s="169"/>
      <c r="G3" s="168">
        <v>204845</v>
      </c>
      <c r="H3" s="170"/>
      <c r="I3" s="47">
        <v>176284</v>
      </c>
      <c r="J3" s="45"/>
      <c r="K3" s="173">
        <v>200095</v>
      </c>
      <c r="L3" s="174"/>
      <c r="M3" s="174"/>
      <c r="N3" s="174"/>
      <c r="O3" s="174"/>
      <c r="P3" s="175"/>
      <c r="Q3" s="168">
        <v>203375</v>
      </c>
      <c r="R3" s="170"/>
      <c r="S3" s="47">
        <v>205613</v>
      </c>
      <c r="T3" s="45"/>
      <c r="U3" s="45"/>
      <c r="V3" s="46"/>
      <c r="W3" s="173">
        <v>203089</v>
      </c>
      <c r="X3" s="174"/>
      <c r="Y3" s="174"/>
      <c r="Z3" s="174"/>
      <c r="AA3" s="174"/>
      <c r="AB3" s="174"/>
      <c r="AC3" s="174"/>
      <c r="AD3" s="175"/>
    </row>
    <row r="4" spans="1:30" s="3" customFormat="1" ht="50.1" customHeight="1" thickBot="1" x14ac:dyDescent="0.25">
      <c r="A4" s="135"/>
      <c r="B4" s="7" t="s">
        <v>26</v>
      </c>
      <c r="C4" s="139" t="s">
        <v>197</v>
      </c>
      <c r="D4" s="141"/>
      <c r="E4" s="139" t="s">
        <v>314</v>
      </c>
      <c r="F4" s="141"/>
      <c r="G4" s="48" t="s">
        <v>193</v>
      </c>
      <c r="H4" s="53"/>
      <c r="I4" s="48" t="s">
        <v>202</v>
      </c>
      <c r="J4" s="49"/>
      <c r="K4" s="139" t="s">
        <v>200</v>
      </c>
      <c r="L4" s="140"/>
      <c r="M4" s="140"/>
      <c r="N4" s="140"/>
      <c r="O4" s="140"/>
      <c r="P4" s="141"/>
      <c r="Q4" s="179" t="s">
        <v>270</v>
      </c>
      <c r="R4" s="180"/>
      <c r="S4" s="48" t="s">
        <v>232</v>
      </c>
      <c r="T4" s="49"/>
      <c r="U4" s="49"/>
      <c r="V4" s="53"/>
      <c r="W4" s="139" t="s">
        <v>201</v>
      </c>
      <c r="X4" s="140"/>
      <c r="Y4" s="140"/>
      <c r="Z4" s="140"/>
      <c r="AA4" s="140"/>
      <c r="AB4" s="140"/>
      <c r="AC4" s="140"/>
      <c r="AD4" s="141"/>
    </row>
    <row r="5" spans="1:30" s="3" customFormat="1" ht="49.5" customHeight="1" thickBot="1" x14ac:dyDescent="0.25">
      <c r="A5" s="136"/>
      <c r="B5" s="10"/>
      <c r="C5" s="139" t="s">
        <v>107</v>
      </c>
      <c r="D5" s="141"/>
      <c r="E5" s="139" t="s">
        <v>115</v>
      </c>
      <c r="F5" s="141"/>
      <c r="G5" s="48" t="s">
        <v>193</v>
      </c>
      <c r="H5" s="53"/>
      <c r="I5" s="139" t="s">
        <v>116</v>
      </c>
      <c r="J5" s="141"/>
      <c r="K5" s="139" t="s">
        <v>157</v>
      </c>
      <c r="L5" s="141"/>
      <c r="M5" s="139" t="s">
        <v>158</v>
      </c>
      <c r="N5" s="141"/>
      <c r="O5" s="139" t="s">
        <v>159</v>
      </c>
      <c r="P5" s="141"/>
      <c r="Q5" s="179" t="s">
        <v>269</v>
      </c>
      <c r="R5" s="180"/>
      <c r="S5" s="48" t="s">
        <v>233</v>
      </c>
      <c r="T5" s="53"/>
      <c r="U5" s="48" t="s">
        <v>237</v>
      </c>
      <c r="V5" s="53"/>
      <c r="W5" s="139" t="s">
        <v>111</v>
      </c>
      <c r="X5" s="141"/>
      <c r="Y5" s="139" t="s">
        <v>110</v>
      </c>
      <c r="Z5" s="141"/>
      <c r="AA5" s="139" t="s">
        <v>173</v>
      </c>
      <c r="AB5" s="141"/>
      <c r="AC5" s="139" t="s">
        <v>112</v>
      </c>
      <c r="AD5" s="141"/>
    </row>
    <row r="6" spans="1:30" s="3" customFormat="1" ht="16.5" thickBot="1" x14ac:dyDescent="0.25">
      <c r="A6" s="112"/>
      <c r="B6" s="117" t="s">
        <v>257</v>
      </c>
      <c r="C6" s="176" t="s">
        <v>271</v>
      </c>
      <c r="D6" s="153"/>
      <c r="E6" s="152" t="s">
        <v>273</v>
      </c>
      <c r="F6" s="153"/>
      <c r="G6" s="148">
        <v>37.783019000000003</v>
      </c>
      <c r="H6" s="149"/>
      <c r="I6" s="148">
        <v>39.317300000000003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56" t="s">
        <v>267</v>
      </c>
      <c r="R6" s="149"/>
      <c r="S6" s="152" t="s">
        <v>263</v>
      </c>
      <c r="T6" s="153"/>
      <c r="U6" s="70"/>
      <c r="V6" s="71"/>
      <c r="W6" s="148">
        <v>38.369599999999998</v>
      </c>
      <c r="X6" s="149"/>
      <c r="Y6" s="148">
        <v>38.458910000000003</v>
      </c>
      <c r="Z6" s="149"/>
      <c r="AA6" s="148">
        <v>38.85622</v>
      </c>
      <c r="AB6" s="149"/>
      <c r="AC6" s="148">
        <v>38.824260000000002</v>
      </c>
      <c r="AD6" s="149"/>
    </row>
    <row r="7" spans="1:30" s="3" customFormat="1" ht="16.5" thickBot="1" x14ac:dyDescent="0.25">
      <c r="A7" s="112"/>
      <c r="B7" s="117" t="s">
        <v>258</v>
      </c>
      <c r="C7" s="157" t="s">
        <v>272</v>
      </c>
      <c r="D7" s="155"/>
      <c r="E7" s="154" t="s">
        <v>274</v>
      </c>
      <c r="F7" s="155"/>
      <c r="G7" s="158">
        <v>80.478217000000001</v>
      </c>
      <c r="H7" s="159"/>
      <c r="I7" s="158">
        <v>-80.220160000000007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65" t="s">
        <v>268</v>
      </c>
      <c r="R7" s="151"/>
      <c r="S7" s="177" t="s">
        <v>264</v>
      </c>
      <c r="T7" s="178"/>
      <c r="U7" s="70"/>
      <c r="V7" s="71"/>
      <c r="W7" s="158">
        <v>-81.760710000000003</v>
      </c>
      <c r="X7" s="159"/>
      <c r="Y7" s="158">
        <v>-81.818389999999994</v>
      </c>
      <c r="Z7" s="159"/>
      <c r="AA7" s="158">
        <v>-82.14385</v>
      </c>
      <c r="AB7" s="159"/>
      <c r="AC7" s="158">
        <v>-81.750870000000006</v>
      </c>
      <c r="AD7" s="159"/>
    </row>
    <row r="8" spans="1:30" s="3" customFormat="1" ht="20.100000000000001" customHeight="1" thickBot="1" x14ac:dyDescent="0.25">
      <c r="A8" s="137"/>
      <c r="B8" s="11" t="s">
        <v>30</v>
      </c>
      <c r="C8" s="144" t="s">
        <v>56</v>
      </c>
      <c r="D8" s="145"/>
      <c r="E8" s="144" t="s">
        <v>54</v>
      </c>
      <c r="F8" s="145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56" t="s">
        <v>234</v>
      </c>
      <c r="T8" s="57"/>
      <c r="U8" s="56" t="s">
        <v>238</v>
      </c>
      <c r="V8" s="57"/>
      <c r="W8" s="144" t="s">
        <v>62</v>
      </c>
      <c r="X8" s="145"/>
      <c r="Y8" s="144" t="s">
        <v>32</v>
      </c>
      <c r="Z8" s="145"/>
      <c r="AA8" s="144" t="s">
        <v>65</v>
      </c>
      <c r="AB8" s="145"/>
      <c r="AC8" s="144" t="s">
        <v>31</v>
      </c>
      <c r="AD8" s="145"/>
    </row>
    <row r="9" spans="1:30" s="3" customFormat="1" ht="20.100000000000001" customHeight="1" thickBot="1" x14ac:dyDescent="0.25">
      <c r="A9" s="138"/>
      <c r="B9" s="12"/>
      <c r="C9" s="146" t="s">
        <v>57</v>
      </c>
      <c r="D9" s="147"/>
      <c r="E9" s="146" t="s">
        <v>72</v>
      </c>
      <c r="F9" s="147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56" t="s">
        <v>235</v>
      </c>
      <c r="T9" s="57"/>
      <c r="U9" s="56" t="s">
        <v>239</v>
      </c>
      <c r="V9" s="57"/>
      <c r="W9" s="146" t="s">
        <v>63</v>
      </c>
      <c r="X9" s="147"/>
      <c r="Y9" s="146" t="s">
        <v>64</v>
      </c>
      <c r="Z9" s="147"/>
      <c r="AA9" s="146" t="s">
        <v>66</v>
      </c>
      <c r="AB9" s="147"/>
      <c r="AC9" s="146" t="s">
        <v>67</v>
      </c>
      <c r="AD9" s="147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77.64</v>
      </c>
      <c r="E11" s="114">
        <v>85.5</v>
      </c>
      <c r="F11" s="18">
        <f>IF(E11="No Bid","",IF(E11&lt;&gt;0,E11+'Basic Price Adjustment'!$E33,""))</f>
        <v>84.2</v>
      </c>
      <c r="G11" s="114">
        <v>65</v>
      </c>
      <c r="H11" s="18">
        <f>IF(G11="No Bid","",IF(G11&lt;&gt;0,G11+'Basic Price Adjustment'!$E33,""))</f>
        <v>63.7</v>
      </c>
      <c r="I11" s="122">
        <v>65.5</v>
      </c>
      <c r="J11" s="18">
        <f>IF(I11="No Bid","",IF(I11&lt;&gt;0,I11+'Basic Price Adjustment'!$E33,""))</f>
        <v>64.2</v>
      </c>
      <c r="K11" s="114">
        <v>66.31</v>
      </c>
      <c r="L11" s="18">
        <f>IF(K11="No Bid","",IF(K11&lt;&gt;0,K11+'Basic Price Adjustment'!$E33,""))</f>
        <v>65.010000000000005</v>
      </c>
      <c r="M11" s="114">
        <v>70.959999999999994</v>
      </c>
      <c r="N11" s="18">
        <f>IF(M11="No Bid","",IF(M11&lt;&gt;0,M11+'Basic Price Adjustment'!$E33,""))</f>
        <v>69.66</v>
      </c>
      <c r="O11" s="114">
        <v>70.959999999999994</v>
      </c>
      <c r="P11" s="18">
        <f>IF(O11="No Bid","",IF(O11&lt;&gt;0,O11+'Basic Price Adjustment'!$E33,""))</f>
        <v>69.66</v>
      </c>
      <c r="Q11" s="114">
        <v>82</v>
      </c>
      <c r="R11" s="18">
        <f>IF(Q11="No Bid","",IF(Q11&lt;&gt;0,Q11+'Basic Price Adjustment'!$E33,""))</f>
        <v>80.7</v>
      </c>
      <c r="S11" s="114">
        <v>72</v>
      </c>
      <c r="T11" s="18">
        <f>IF(S11="No Bid","",IF(S11&lt;&gt;0,S11+'Basic Price Adjustment'!$E33,""))</f>
        <v>70.7</v>
      </c>
      <c r="U11" s="39">
        <v>62.75</v>
      </c>
      <c r="V11" s="18">
        <f>IF(U11="No Bid","",IF(U11&lt;&gt;0,U11+'Basic Price Adjustment'!$E33,""))</f>
        <v>61.45</v>
      </c>
      <c r="W11" s="114">
        <v>86.5</v>
      </c>
      <c r="X11" s="18">
        <f>IF(W11="No Bid","",IF(W11&lt;&gt;0,W11+'Basic Price Adjustment'!$E33,""))</f>
        <v>85.2</v>
      </c>
      <c r="Y11" s="114">
        <v>86.5</v>
      </c>
      <c r="Z11" s="18">
        <f>IF(Y11="No Bid","",IF(Y11&lt;&gt;0,Y11+'Basic Price Adjustment'!$E33,""))</f>
        <v>85.2</v>
      </c>
      <c r="AA11" s="114"/>
      <c r="AB11" s="18" t="str">
        <f>IF(AA11="No Bid","",IF(AA11&lt;&gt;0,AA11+'Basic Price Adjustment'!$E33,""))</f>
        <v/>
      </c>
      <c r="AC11" s="114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78.430000000000007</v>
      </c>
      <c r="E12" s="114">
        <v>88.75</v>
      </c>
      <c r="F12" s="18">
        <f>IF(E12="No Bid","",IF(E12&lt;&gt;0,E12+'Basic Price Adjustment'!$E34,""))</f>
        <v>87.29</v>
      </c>
      <c r="G12" s="114"/>
      <c r="H12" s="18" t="str">
        <f>IF(G12="No Bid","",IF(G12&lt;&gt;0,G12+'Basic Price Adjustment'!$E34,""))</f>
        <v/>
      </c>
      <c r="I12" s="114">
        <v>69</v>
      </c>
      <c r="J12" s="18">
        <f>IF(I12="No Bid","",IF(I12&lt;&gt;0,I12+'Basic Price Adjustment'!$E34,""))</f>
        <v>67.540000000000006</v>
      </c>
      <c r="K12" s="114">
        <v>65.83</v>
      </c>
      <c r="L12" s="18">
        <f>IF(K12="No Bid","",IF(K12&lt;&gt;0,K12+'Basic Price Adjustment'!$E34,""))</f>
        <v>64.37</v>
      </c>
      <c r="M12" s="114">
        <v>74.989999999999995</v>
      </c>
      <c r="N12" s="18">
        <f>IF(M12="No Bid","",IF(M12&lt;&gt;0,M12+'Basic Price Adjustment'!$E34,""))</f>
        <v>73.53</v>
      </c>
      <c r="O12" s="114">
        <v>74.989999999999995</v>
      </c>
      <c r="P12" s="18">
        <f>IF(O12="No Bid","",IF(O12&lt;&gt;0,O12+'Basic Price Adjustment'!$E34,""))</f>
        <v>73.53</v>
      </c>
      <c r="Q12" s="114">
        <v>88</v>
      </c>
      <c r="R12" s="18">
        <f>IF(Q12="No Bid","",IF(Q12&lt;&gt;0,Q12+'Basic Price Adjustment'!$E34,""))</f>
        <v>86.54</v>
      </c>
      <c r="S12" s="114">
        <v>79</v>
      </c>
      <c r="T12" s="18">
        <f>IF(S12="No Bid","",IF(S12&lt;&gt;0,S12+'Basic Price Adjustment'!$E34,""))</f>
        <v>77.540000000000006</v>
      </c>
      <c r="U12" s="32">
        <v>69</v>
      </c>
      <c r="V12" s="18">
        <f>IF(U12="No Bid","",IF(U12&lt;&gt;0,U12+'Basic Price Adjustment'!$E34,""))</f>
        <v>67.540000000000006</v>
      </c>
      <c r="W12" s="114">
        <v>86.5</v>
      </c>
      <c r="X12" s="18">
        <f>IF(W12="No Bid","",IF(W12&lt;&gt;0,W12+'Basic Price Adjustment'!$E34,""))</f>
        <v>85.04</v>
      </c>
      <c r="Y12" s="114">
        <v>86.5</v>
      </c>
      <c r="Z12" s="18">
        <f>IF(Y12="No Bid","",IF(Y12&lt;&gt;0,Y12+'Basic Price Adjustment'!$E34,""))</f>
        <v>85.04</v>
      </c>
      <c r="AA12" s="114"/>
      <c r="AB12" s="18" t="str">
        <f>IF(AA12="No Bid","",IF(AA12&lt;&gt;0,AA12+'Basic Price Adjustment'!$E34,""))</f>
        <v/>
      </c>
      <c r="AC12" s="114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79.069999999999993</v>
      </c>
      <c r="E13" s="114">
        <v>88</v>
      </c>
      <c r="F13" s="18">
        <f>IF(E13="No Bid","",IF(E13&lt;&gt;0,E13+'Basic Price Adjustment'!$E35,""))</f>
        <v>86.35</v>
      </c>
      <c r="G13" s="114">
        <v>74.5</v>
      </c>
      <c r="H13" s="18">
        <f>IF(G13="No Bid","",IF(G13&lt;&gt;0,G13+'Basic Price Adjustment'!$E35,""))</f>
        <v>72.849999999999994</v>
      </c>
      <c r="I13" s="114">
        <v>68</v>
      </c>
      <c r="J13" s="18">
        <f>IF(I13="No Bid","",IF(I13&lt;&gt;0,I13+'Basic Price Adjustment'!$E35,""))</f>
        <v>66.349999999999994</v>
      </c>
      <c r="K13" s="114">
        <v>71.680000000000007</v>
      </c>
      <c r="L13" s="18">
        <f>IF(K13="No Bid","",IF(K13&lt;&gt;0,K13+'Basic Price Adjustment'!$E35,""))</f>
        <v>70.03</v>
      </c>
      <c r="M13" s="114">
        <v>75.260000000000005</v>
      </c>
      <c r="N13" s="18">
        <f>IF(M13="No Bid","",IF(M13&lt;&gt;0,M13+'Basic Price Adjustment'!$E35,""))</f>
        <v>73.61</v>
      </c>
      <c r="O13" s="114">
        <v>75.260000000000005</v>
      </c>
      <c r="P13" s="18">
        <f>IF(O13="No Bid","",IF(O13&lt;&gt;0,O13+'Basic Price Adjustment'!$E35,""))</f>
        <v>73.61</v>
      </c>
      <c r="Q13" s="114">
        <v>88</v>
      </c>
      <c r="R13" s="18">
        <f>IF(Q13="No Bid","",IF(Q13&lt;&gt;0,Q13+'Basic Price Adjustment'!$E35,""))</f>
        <v>86.35</v>
      </c>
      <c r="S13" s="114">
        <v>77</v>
      </c>
      <c r="T13" s="18">
        <f>IF(S13="No Bid","",IF(S13&lt;&gt;0,S13+'Basic Price Adjustment'!$E35,""))</f>
        <v>75.349999999999994</v>
      </c>
      <c r="U13" s="38">
        <v>69</v>
      </c>
      <c r="V13" s="18">
        <f>IF(U13="No Bid","",IF(U13&lt;&gt;0,U13+'Basic Price Adjustment'!$E35,""))</f>
        <v>67.349999999999994</v>
      </c>
      <c r="W13" s="114">
        <v>88</v>
      </c>
      <c r="X13" s="18">
        <f>IF(W13="No Bid","",IF(W13&lt;&gt;0,W13+'Basic Price Adjustment'!$E35,""))</f>
        <v>86.35</v>
      </c>
      <c r="Y13" s="114">
        <v>88</v>
      </c>
      <c r="Z13" s="18">
        <f>IF(Y13="No Bid","",IF(Y13&lt;&gt;0,Y13+'Basic Price Adjustment'!$E35,""))</f>
        <v>86.35</v>
      </c>
      <c r="AA13" s="114">
        <v>92</v>
      </c>
      <c r="AB13" s="18">
        <f>IF(AA13="No Bid","",IF(AA13&lt;&gt;0,AA13+'Basic Price Adjustment'!$E35,""))</f>
        <v>90.35</v>
      </c>
      <c r="AC13" s="114">
        <v>96</v>
      </c>
      <c r="AD13" s="18">
        <f>IF(AC13="No Bid","",IF(AC13&lt;&gt;0,AC13+'Basic Price Adjustment'!$E35,""))</f>
        <v>94.35</v>
      </c>
    </row>
    <row r="14" spans="1:30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79.069999999999993</v>
      </c>
      <c r="E14" s="114">
        <v>88</v>
      </c>
      <c r="F14" s="18">
        <f>IF(E14="No Bid","",IF(E14&lt;&gt;0,E14+'Basic Price Adjustment'!$E36,""))</f>
        <v>86.35</v>
      </c>
      <c r="G14" s="114">
        <v>74.5</v>
      </c>
      <c r="H14" s="18">
        <f>IF(G14="No Bid","",IF(G14&lt;&gt;0,G14+'Basic Price Adjustment'!$E36,""))</f>
        <v>72.849999999999994</v>
      </c>
      <c r="I14" s="114">
        <v>68</v>
      </c>
      <c r="J14" s="18">
        <f>IF(I14="No Bid","",IF(I14&lt;&gt;0,I14+'Basic Price Adjustment'!$E36,""))</f>
        <v>66.349999999999994</v>
      </c>
      <c r="K14" s="114">
        <v>71.680000000000007</v>
      </c>
      <c r="L14" s="18">
        <f>IF(K14="No Bid","",IF(K14&lt;&gt;0,K14+'Basic Price Adjustment'!$E36,""))</f>
        <v>70.03</v>
      </c>
      <c r="M14" s="114">
        <v>75.260000000000005</v>
      </c>
      <c r="N14" s="18">
        <f>IF(M14="No Bid","",IF(M14&lt;&gt;0,M14+'Basic Price Adjustment'!$E36,""))</f>
        <v>73.61</v>
      </c>
      <c r="O14" s="114">
        <v>75.260000000000005</v>
      </c>
      <c r="P14" s="18">
        <f>IF(O14="No Bid","",IF(O14&lt;&gt;0,O14+'Basic Price Adjustment'!$E36,""))</f>
        <v>73.61</v>
      </c>
      <c r="Q14" s="114">
        <v>88</v>
      </c>
      <c r="R14" s="18">
        <f>IF(Q14="No Bid","",IF(Q14&lt;&gt;0,Q14+'Basic Price Adjustment'!$E36,""))</f>
        <v>86.35</v>
      </c>
      <c r="S14" s="114">
        <v>77</v>
      </c>
      <c r="T14" s="18">
        <f>IF(S14="No Bid","",IF(S14&lt;&gt;0,S14+'Basic Price Adjustment'!$E36,""))</f>
        <v>75.349999999999994</v>
      </c>
      <c r="U14" s="32">
        <v>69</v>
      </c>
      <c r="V14" s="18">
        <f>IF(U14="No Bid","",IF(U14&lt;&gt;0,U14+'Basic Price Adjustment'!$E36,""))</f>
        <v>67.349999999999994</v>
      </c>
      <c r="W14" s="114">
        <v>88</v>
      </c>
      <c r="X14" s="18">
        <f>IF(W14="No Bid","",IF(W14&lt;&gt;0,W14+'Basic Price Adjustment'!$E36,""))</f>
        <v>86.35</v>
      </c>
      <c r="Y14" s="114">
        <v>88</v>
      </c>
      <c r="Z14" s="18">
        <f>IF(Y14="No Bid","",IF(Y14&lt;&gt;0,Y14+'Basic Price Adjustment'!$E36,""))</f>
        <v>86.35</v>
      </c>
      <c r="AA14" s="114">
        <v>92</v>
      </c>
      <c r="AB14" s="18">
        <f>IF(AA14="No Bid","",IF(AA14&lt;&gt;0,AA14+'Basic Price Adjustment'!$E36,""))</f>
        <v>90.35</v>
      </c>
      <c r="AC14" s="114">
        <v>96</v>
      </c>
      <c r="AD14" s="18">
        <f>IF(AC14="No Bid","",IF(AC14&lt;&gt;0,AC14+'Basic Price Adjustment'!$E36,""))</f>
        <v>94.35</v>
      </c>
    </row>
    <row r="15" spans="1:30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79.680000000000007</v>
      </c>
      <c r="E15" s="114">
        <v>89.25</v>
      </c>
      <c r="F15" s="18">
        <f>IF(E15="No Bid","",IF(E15&lt;&gt;0,E15+'Basic Price Adjustment'!$E37,""))</f>
        <v>87.54</v>
      </c>
      <c r="G15" s="114">
        <v>78.5</v>
      </c>
      <c r="H15" s="18">
        <f>IF(G15="No Bid","",IF(G15&lt;&gt;0,G15+'Basic Price Adjustment'!$E37,""))</f>
        <v>76.790000000000006</v>
      </c>
      <c r="I15" s="114">
        <v>69</v>
      </c>
      <c r="J15" s="18">
        <f>IF(I15="No Bid","",IF(I15&lt;&gt;0,I15+'Basic Price Adjustment'!$E37,""))</f>
        <v>67.290000000000006</v>
      </c>
      <c r="K15" s="114">
        <v>72.78</v>
      </c>
      <c r="L15" s="18">
        <f>IF(K15="No Bid","",IF(K15&lt;&gt;0,K15+'Basic Price Adjustment'!$E37,""))</f>
        <v>71.070000000000007</v>
      </c>
      <c r="M15" s="114">
        <v>75.459999999999994</v>
      </c>
      <c r="N15" s="18">
        <f>IF(M15="No Bid","",IF(M15&lt;&gt;0,M15+'Basic Price Adjustment'!$E37,""))</f>
        <v>73.75</v>
      </c>
      <c r="O15" s="114">
        <v>75.459999999999994</v>
      </c>
      <c r="P15" s="18">
        <f>IF(O15="No Bid","",IF(O15&lt;&gt;0,O15+'Basic Price Adjustment'!$E37,""))</f>
        <v>73.75</v>
      </c>
      <c r="Q15" s="114">
        <v>88</v>
      </c>
      <c r="R15" s="18">
        <f>IF(Q15="No Bid","",IF(Q15&lt;&gt;0,Q15+'Basic Price Adjustment'!$E37,""))</f>
        <v>86.29</v>
      </c>
      <c r="S15" s="114">
        <v>77</v>
      </c>
      <c r="T15" s="18">
        <f>IF(S15="No Bid","",IF(S15&lt;&gt;0,S15+'Basic Price Adjustment'!$E37,""))</f>
        <v>75.290000000000006</v>
      </c>
      <c r="U15" s="38">
        <v>69</v>
      </c>
      <c r="V15" s="18">
        <f>IF(U15="No Bid","",IF(U15&lt;&gt;0,U15+'Basic Price Adjustment'!$E37,""))</f>
        <v>67.290000000000006</v>
      </c>
      <c r="W15" s="114">
        <v>88</v>
      </c>
      <c r="X15" s="18">
        <f>IF(W15="No Bid","",IF(W15&lt;&gt;0,W15+'Basic Price Adjustment'!$E37,""))</f>
        <v>86.29</v>
      </c>
      <c r="Y15" s="114">
        <v>88</v>
      </c>
      <c r="Z15" s="18">
        <f>IF(Y15="No Bid","",IF(Y15&lt;&gt;0,Y15+'Basic Price Adjustment'!$E37,""))</f>
        <v>86.29</v>
      </c>
      <c r="AA15" s="114">
        <v>92</v>
      </c>
      <c r="AB15" s="18">
        <f>IF(AA15="No Bid","",IF(AA15&lt;&gt;0,AA15+'Basic Price Adjustment'!$E37,""))</f>
        <v>90.29</v>
      </c>
      <c r="AC15" s="114">
        <v>96</v>
      </c>
      <c r="AD15" s="18">
        <f>IF(AC15="No Bid","",IF(AC15&lt;&gt;0,AC15+'Basic Price Adjustment'!$E37,""))</f>
        <v>94.29</v>
      </c>
    </row>
    <row r="16" spans="1:30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89.539999999999992</v>
      </c>
      <c r="E16" s="114">
        <v>102.75</v>
      </c>
      <c r="F16" s="18">
        <f>IF(E16="No Bid","",IF(E16&lt;&gt;0,E16+'Basic Price Adjustment'!$E38,""))</f>
        <v>101.07</v>
      </c>
      <c r="G16" s="114"/>
      <c r="H16" s="18" t="str">
        <f>IF(G16="No Bid","",IF(G16&lt;&gt;0,G16+'Basic Price Adjustment'!$E38,""))</f>
        <v/>
      </c>
      <c r="I16" s="114">
        <v>74</v>
      </c>
      <c r="J16" s="18">
        <f>IF(I16="No Bid","",IF(I16&lt;&gt;0,I16+'Basic Price Adjustment'!$E38,""))</f>
        <v>72.319999999999993</v>
      </c>
      <c r="K16" s="114">
        <v>75.819999999999993</v>
      </c>
      <c r="L16" s="18">
        <f>IF(K16="No Bid","",IF(K16&lt;&gt;0,K16+'Basic Price Adjustment'!$E38,""))</f>
        <v>74.139999999999986</v>
      </c>
      <c r="M16" s="114">
        <v>79.3</v>
      </c>
      <c r="N16" s="18">
        <f>IF(M16="No Bid","",IF(M16&lt;&gt;0,M16+'Basic Price Adjustment'!$E38,""))</f>
        <v>77.61999999999999</v>
      </c>
      <c r="O16" s="114">
        <v>79.3</v>
      </c>
      <c r="P16" s="18">
        <f>IF(O16="No Bid","",IF(O16&lt;&gt;0,O16+'Basic Price Adjustment'!$E38,""))</f>
        <v>77.61999999999999</v>
      </c>
      <c r="Q16" s="114">
        <v>100</v>
      </c>
      <c r="R16" s="18">
        <f>IF(Q16="No Bid","",IF(Q16&lt;&gt;0,Q16+'Basic Price Adjustment'!$E38,""))</f>
        <v>98.32</v>
      </c>
      <c r="S16" s="114">
        <v>92</v>
      </c>
      <c r="T16" s="18">
        <f>IF(S16="No Bid","",IF(S16&lt;&gt;0,S16+'Basic Price Adjustment'!$E38,""))</f>
        <v>90.32</v>
      </c>
      <c r="U16" s="32">
        <v>83</v>
      </c>
      <c r="V16" s="18">
        <f>IF(U16="No Bid","",IF(U16&lt;&gt;0,U16+'Basic Price Adjustment'!$E38,""))</f>
        <v>81.319999999999993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  <c r="AC16" s="114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81.990000000000009</v>
      </c>
      <c r="E17" s="114">
        <v>89.25</v>
      </c>
      <c r="F17" s="18">
        <f>IF(E17="No Bid","",IF(E17&lt;&gt;0,E17+'Basic Price Adjustment'!$E39,""))</f>
        <v>87.7</v>
      </c>
      <c r="G17" s="114"/>
      <c r="H17" s="18" t="str">
        <f>IF(G17="No Bid","",IF(G17&lt;&gt;0,G17+'Basic Price Adjustment'!$E39,""))</f>
        <v/>
      </c>
      <c r="I17" s="114">
        <v>71.8</v>
      </c>
      <c r="J17" s="18">
        <f>IF(I17="No Bid","",IF(I17&lt;&gt;0,I17+'Basic Price Adjustment'!$E39,""))</f>
        <v>70.25</v>
      </c>
      <c r="K17" s="114">
        <v>71.709999999999994</v>
      </c>
      <c r="L17" s="18">
        <f>IF(K17="No Bid","",IF(K17&lt;&gt;0,K17+'Basic Price Adjustment'!$E39,""))</f>
        <v>70.16</v>
      </c>
      <c r="M17" s="114">
        <v>75.3</v>
      </c>
      <c r="N17" s="18">
        <f>IF(M17="No Bid","",IF(M17&lt;&gt;0,M17+'Basic Price Adjustment'!$E39,""))</f>
        <v>73.75</v>
      </c>
      <c r="O17" s="114">
        <v>75.3</v>
      </c>
      <c r="P17" s="18">
        <f>IF(O17="No Bid","",IF(O17&lt;&gt;0,O17+'Basic Price Adjustment'!$E39,""))</f>
        <v>73.75</v>
      </c>
      <c r="Q17" s="114">
        <v>88</v>
      </c>
      <c r="R17" s="18">
        <f>IF(Q17="No Bid","",IF(Q17&lt;&gt;0,Q17+'Basic Price Adjustment'!$E39,""))</f>
        <v>86.45</v>
      </c>
      <c r="S17" s="114">
        <v>79</v>
      </c>
      <c r="T17" s="18">
        <f>IF(S17="No Bid","",IF(S17&lt;&gt;0,S17+'Basic Price Adjustment'!$E39,""))</f>
        <v>77.45</v>
      </c>
      <c r="U17" s="38">
        <v>72</v>
      </c>
      <c r="V17" s="18">
        <f>IF(U17="No Bid","",IF(U17&lt;&gt;0,U17+'Basic Price Adjustment'!$E39,""))</f>
        <v>70.45</v>
      </c>
      <c r="W17" s="114">
        <v>91.5</v>
      </c>
      <c r="X17" s="18">
        <f>IF(W17="No Bid","",IF(W17&lt;&gt;0,W17+'Basic Price Adjustment'!$E39,""))</f>
        <v>89.95</v>
      </c>
      <c r="Y17" s="114">
        <v>91.5</v>
      </c>
      <c r="Z17" s="18">
        <f>IF(Y17="No Bid","",IF(Y17&lt;&gt;0,Y17+'Basic Price Adjustment'!$E39,""))</f>
        <v>89.95</v>
      </c>
      <c r="AA17" s="114"/>
      <c r="AB17" s="18" t="str">
        <f>IF(AA17="No Bid","",IF(AA17&lt;&gt;0,AA17+'Basic Price Adjustment'!$E39,""))</f>
        <v/>
      </c>
      <c r="AC17" s="114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86.07</v>
      </c>
      <c r="E18" s="114">
        <v>92.25</v>
      </c>
      <c r="F18" s="18">
        <f>IF(E18="No Bid","",IF(E18&lt;&gt;0,E18+'Basic Price Adjustment'!$E40,""))</f>
        <v>90.22</v>
      </c>
      <c r="G18" s="114">
        <v>79.5</v>
      </c>
      <c r="H18" s="18">
        <f>IF(G18="No Bid","",IF(G18&lt;&gt;0,G18+'Basic Price Adjustment'!$E40,""))</f>
        <v>77.47</v>
      </c>
      <c r="I18" s="114">
        <v>76</v>
      </c>
      <c r="J18" s="18">
        <f>IF(I18="No Bid","",IF(I18&lt;&gt;0,I18+'Basic Price Adjustment'!$E40,""))</f>
        <v>73.97</v>
      </c>
      <c r="K18" s="114">
        <v>80.86</v>
      </c>
      <c r="L18" s="18">
        <f>IF(K18="No Bid","",IF(K18&lt;&gt;0,K18+'Basic Price Adjustment'!$E40,""))</f>
        <v>78.83</v>
      </c>
      <c r="M18" s="114">
        <v>80.22</v>
      </c>
      <c r="N18" s="18">
        <f>IF(M18="No Bid","",IF(M18&lt;&gt;0,M18+'Basic Price Adjustment'!$E40,""))</f>
        <v>78.19</v>
      </c>
      <c r="O18" s="114">
        <v>80.22</v>
      </c>
      <c r="P18" s="18">
        <f>IF(O18="No Bid","",IF(O18&lt;&gt;0,O18+'Basic Price Adjustment'!$E40,""))</f>
        <v>78.19</v>
      </c>
      <c r="Q18" s="114">
        <v>92</v>
      </c>
      <c r="R18" s="18">
        <f>IF(Q18="No Bid","",IF(Q18&lt;&gt;0,Q18+'Basic Price Adjustment'!$E40,""))</f>
        <v>89.97</v>
      </c>
      <c r="S18" s="114">
        <v>80.5</v>
      </c>
      <c r="T18" s="18">
        <f>IF(S18="No Bid","",IF(S18&lt;&gt;0,S18+'Basic Price Adjustment'!$E40,""))</f>
        <v>78.47</v>
      </c>
      <c r="U18" s="32">
        <v>77</v>
      </c>
      <c r="V18" s="18">
        <f>IF(U18="No Bid","",IF(U18&lt;&gt;0,U18+'Basic Price Adjustment'!$E40,""))</f>
        <v>74.97</v>
      </c>
      <c r="W18" s="114">
        <v>95.5</v>
      </c>
      <c r="X18" s="18">
        <f>IF(W18="No Bid","",IF(W18&lt;&gt;0,W18+'Basic Price Adjustment'!$E40,""))</f>
        <v>93.47</v>
      </c>
      <c r="Y18" s="114">
        <v>95.5</v>
      </c>
      <c r="Z18" s="18">
        <f>IF(Y18="No Bid","",IF(Y18&lt;&gt;0,Y18+'Basic Price Adjustment'!$E40,""))</f>
        <v>93.47</v>
      </c>
      <c r="AA18" s="114">
        <v>102</v>
      </c>
      <c r="AB18" s="18">
        <f>IF(AA18="No Bid","",IF(AA18&lt;&gt;0,AA18+'Basic Price Adjustment'!$E40,""))</f>
        <v>99.97</v>
      </c>
      <c r="AC18" s="114">
        <v>100</v>
      </c>
      <c r="AD18" s="18">
        <f>IF(AC18="No Bid","",IF(AC18&lt;&gt;0,AC18+'Basic Price Adjustment'!$E40,""))</f>
        <v>97.97</v>
      </c>
    </row>
    <row r="19" spans="1:30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95.57</v>
      </c>
      <c r="E19" s="114">
        <v>102.75</v>
      </c>
      <c r="F19" s="18">
        <f>IF(E19="No Bid","",IF(E19&lt;&gt;0,E19+'Basic Price Adjustment'!$E41,""))</f>
        <v>100.75</v>
      </c>
      <c r="G19" s="114"/>
      <c r="H19" s="18" t="str">
        <f>IF(G19="No Bid","",IF(G19&lt;&gt;0,G19+'Basic Price Adjustment'!$E41,""))</f>
        <v/>
      </c>
      <c r="I19" s="114">
        <v>80.3</v>
      </c>
      <c r="J19" s="18">
        <f>IF(I19="No Bid","",IF(I19&lt;&gt;0,I19+'Basic Price Adjustment'!$E41,""))</f>
        <v>78.3</v>
      </c>
      <c r="K19" s="114">
        <v>81.650000000000006</v>
      </c>
      <c r="L19" s="18">
        <f>IF(K19="No Bid","",IF(K19&lt;&gt;0,K19+'Basic Price Adjustment'!$E41,""))</f>
        <v>79.650000000000006</v>
      </c>
      <c r="M19" s="114">
        <v>85.26</v>
      </c>
      <c r="N19" s="18">
        <f>IF(M19="No Bid","",IF(M19&lt;&gt;0,M19+'Basic Price Adjustment'!$E41,""))</f>
        <v>83.26</v>
      </c>
      <c r="O19" s="114">
        <v>85.26</v>
      </c>
      <c r="P19" s="18">
        <f>IF(O19="No Bid","",IF(O19&lt;&gt;0,O19+'Basic Price Adjustment'!$E41,""))</f>
        <v>83.26</v>
      </c>
      <c r="Q19" s="114">
        <v>103</v>
      </c>
      <c r="R19" s="18">
        <f>IF(Q19="No Bid","",IF(Q19&lt;&gt;0,Q19+'Basic Price Adjustment'!$E41,""))</f>
        <v>101</v>
      </c>
      <c r="S19" s="114">
        <v>82.5</v>
      </c>
      <c r="T19" s="18">
        <f>IF(S19="No Bid","",IF(S19&lt;&gt;0,S19+'Basic Price Adjustment'!$E41,""))</f>
        <v>80.5</v>
      </c>
      <c r="U19" s="38">
        <v>79</v>
      </c>
      <c r="V19" s="18">
        <f>IF(U19="No Bid","",IF(U19&lt;&gt;0,U19+'Basic Price Adjustment'!$E41,""))</f>
        <v>77</v>
      </c>
      <c r="W19" s="114">
        <v>107.5</v>
      </c>
      <c r="X19" s="18">
        <f>IF(W19="No Bid","",IF(W19&lt;&gt;0,W19+'Basic Price Adjustment'!$E41,""))</f>
        <v>105.5</v>
      </c>
      <c r="Y19" s="114">
        <v>107.5</v>
      </c>
      <c r="Z19" s="18">
        <f>IF(Y19="No Bid","",IF(Y19&lt;&gt;0,Y19+'Basic Price Adjustment'!$E41,""))</f>
        <v>105.5</v>
      </c>
      <c r="AA19" s="114"/>
      <c r="AB19" s="18" t="str">
        <f>IF(AA19="No Bid","",IF(AA19&lt;&gt;0,AA19+'Basic Price Adjustment'!$E41,""))</f>
        <v/>
      </c>
      <c r="AC19" s="114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86.1</v>
      </c>
      <c r="E20" s="114">
        <v>91.5</v>
      </c>
      <c r="F20" s="18">
        <f>IF(E20="No Bid","",IF(E20&lt;&gt;0,E20+'Basic Price Adjustment'!$E42,""))</f>
        <v>89.5</v>
      </c>
      <c r="G20" s="114">
        <v>79.5</v>
      </c>
      <c r="H20" s="18">
        <f>IF(G20="No Bid","",IF(G20&lt;&gt;0,G20+'Basic Price Adjustment'!$E42,""))</f>
        <v>77.5</v>
      </c>
      <c r="I20" s="114">
        <v>76</v>
      </c>
      <c r="J20" s="18">
        <f>IF(I20="No Bid","",IF(I20&lt;&gt;0,I20+'Basic Price Adjustment'!$E42,""))</f>
        <v>74</v>
      </c>
      <c r="K20" s="114">
        <v>78.900000000000006</v>
      </c>
      <c r="L20" s="18">
        <f>IF(K20="No Bid","",IF(K20&lt;&gt;0,K20+'Basic Price Adjustment'!$E42,""))</f>
        <v>76.900000000000006</v>
      </c>
      <c r="M20" s="114">
        <v>80.23</v>
      </c>
      <c r="N20" s="18">
        <f>IF(M20="No Bid","",IF(M20&lt;&gt;0,M20+'Basic Price Adjustment'!$E42,""))</f>
        <v>78.23</v>
      </c>
      <c r="O20" s="114">
        <v>80.23</v>
      </c>
      <c r="P20" s="18">
        <f>IF(O20="No Bid","",IF(O20&lt;&gt;0,O20+'Basic Price Adjustment'!$E42,""))</f>
        <v>78.23</v>
      </c>
      <c r="Q20" s="114">
        <v>92</v>
      </c>
      <c r="R20" s="18">
        <f>IF(Q20="No Bid","",IF(Q20&lt;&gt;0,Q20+'Basic Price Adjustment'!$E42,""))</f>
        <v>90</v>
      </c>
      <c r="S20" s="114">
        <v>80.5</v>
      </c>
      <c r="T20" s="18">
        <f>IF(S20="No Bid","",IF(S20&lt;&gt;0,S20+'Basic Price Adjustment'!$E42,""))</f>
        <v>78.5</v>
      </c>
      <c r="U20" s="32">
        <v>77</v>
      </c>
      <c r="V20" s="18">
        <f>IF(U20="No Bid","",IF(U20&lt;&gt;0,U20+'Basic Price Adjustment'!$E42,""))</f>
        <v>75</v>
      </c>
      <c r="W20" s="114">
        <v>95.5</v>
      </c>
      <c r="X20" s="18">
        <f>IF(W20="No Bid","",IF(W20&lt;&gt;0,W20+'Basic Price Adjustment'!$E42,""))</f>
        <v>93.5</v>
      </c>
      <c r="Y20" s="114">
        <v>95.5</v>
      </c>
      <c r="Z20" s="18">
        <f>IF(Y20="No Bid","",IF(Y20&lt;&gt;0,Y20+'Basic Price Adjustment'!$E42,""))</f>
        <v>93.5</v>
      </c>
      <c r="AA20" s="114">
        <v>102</v>
      </c>
      <c r="AB20" s="18">
        <f>IF(AA20="No Bid","",IF(AA20&lt;&gt;0,AA20+'Basic Price Adjustment'!$E42,""))</f>
        <v>100</v>
      </c>
      <c r="AC20" s="114">
        <v>100</v>
      </c>
      <c r="AD20" s="18">
        <f>IF(AC20="No Bid","",IF(AC20&lt;&gt;0,AC20+'Basic Price Adjustment'!$E42,""))</f>
        <v>98</v>
      </c>
    </row>
    <row r="21" spans="1:30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95.6</v>
      </c>
      <c r="E21" s="114">
        <v>101.75</v>
      </c>
      <c r="F21" s="18">
        <f>IF(E21="No Bid","",IF(E21&lt;&gt;0,E21+'Basic Price Adjustment'!$E43,""))</f>
        <v>99.78</v>
      </c>
      <c r="G21" s="114">
        <v>85</v>
      </c>
      <c r="H21" s="18">
        <f>IF(G21="No Bid","",IF(G21&lt;&gt;0,G21+'Basic Price Adjustment'!$E43,""))</f>
        <v>83.03</v>
      </c>
      <c r="I21" s="114">
        <v>78</v>
      </c>
      <c r="J21" s="18">
        <f>IF(I21="No Bid","",IF(I21&lt;&gt;0,I21+'Basic Price Adjustment'!$E43,""))</f>
        <v>76.03</v>
      </c>
      <c r="K21" s="114">
        <v>81.66</v>
      </c>
      <c r="L21" s="18">
        <f>IF(K21="No Bid","",IF(K21&lt;&gt;0,K21+'Basic Price Adjustment'!$E43,""))</f>
        <v>79.69</v>
      </c>
      <c r="M21" s="114">
        <v>85.42</v>
      </c>
      <c r="N21" s="18">
        <f>IF(M21="No Bid","",IF(M21&lt;&gt;0,M21+'Basic Price Adjustment'!$E43,""))</f>
        <v>83.45</v>
      </c>
      <c r="O21" s="114">
        <v>85.42</v>
      </c>
      <c r="P21" s="18">
        <f>IF(O21="No Bid","",IF(O21&lt;&gt;0,O21+'Basic Price Adjustment'!$E43,""))</f>
        <v>83.45</v>
      </c>
      <c r="Q21" s="114">
        <v>100</v>
      </c>
      <c r="R21" s="18">
        <f>IF(Q21="No Bid","",IF(Q21&lt;&gt;0,Q21+'Basic Price Adjustment'!$E43,""))</f>
        <v>98.03</v>
      </c>
      <c r="S21" s="114">
        <v>100</v>
      </c>
      <c r="T21" s="18">
        <f>IF(S21="No Bid","",IF(S21&lt;&gt;0,S21+'Basic Price Adjustment'!$E43,""))</f>
        <v>98.03</v>
      </c>
      <c r="U21" s="38">
        <v>95.5</v>
      </c>
      <c r="V21" s="18">
        <f>IF(U21="No Bid","",IF(U21&lt;&gt;0,U21+'Basic Price Adjustment'!$E43,""))</f>
        <v>93.53</v>
      </c>
      <c r="W21" s="114">
        <v>107.5</v>
      </c>
      <c r="X21" s="18">
        <f>IF(W21="No Bid","",IF(W21&lt;&gt;0,W21+'Basic Price Adjustment'!$E43,""))</f>
        <v>105.53</v>
      </c>
      <c r="Y21" s="114">
        <v>104.5</v>
      </c>
      <c r="Z21" s="18">
        <f>IF(Y21="No Bid","",IF(Y21&lt;&gt;0,Y21+'Basic Price Adjustment'!$E43,""))</f>
        <v>102.53</v>
      </c>
      <c r="AA21" s="114"/>
      <c r="AB21" s="18" t="str">
        <f>IF(AA21="No Bid","",IF(AA21&lt;&gt;0,AA21+'Basic Price Adjustment'!$E43,""))</f>
        <v/>
      </c>
      <c r="AC21" s="114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116.42999999999999</v>
      </c>
      <c r="E22" s="114">
        <v>104</v>
      </c>
      <c r="F22" s="18">
        <f>IF(E22="No Bid","",IF(E22&lt;&gt;0,E22+'Basic Price Adjustment'!$E44,""))</f>
        <v>101.52</v>
      </c>
      <c r="G22" s="114"/>
      <c r="H22" s="18" t="str">
        <f>IF(G22="No Bid","",IF(G22&lt;&gt;0,G22+'Basic Price Adjustment'!$E44,""))</f>
        <v/>
      </c>
      <c r="I22" s="114">
        <v>104</v>
      </c>
      <c r="J22" s="18">
        <f>IF(I22="No Bid","",IF(I22&lt;&gt;0,I22+'Basic Price Adjustment'!$E44,""))</f>
        <v>101.52</v>
      </c>
      <c r="K22" s="114">
        <v>90</v>
      </c>
      <c r="L22" s="18">
        <f>IF(K22="No Bid","",IF(K22&lt;&gt;0,K22+'Basic Price Adjustment'!$E44,""))</f>
        <v>87.52</v>
      </c>
      <c r="M22" s="114">
        <v>100.73</v>
      </c>
      <c r="N22" s="18">
        <f>IF(M22="No Bid","",IF(M22&lt;&gt;0,M22+'Basic Price Adjustment'!$E44,""))</f>
        <v>98.25</v>
      </c>
      <c r="O22" s="114">
        <v>108.01</v>
      </c>
      <c r="P22" s="18">
        <f>IF(O22="No Bid","",IF(O22&lt;&gt;0,O22+'Basic Price Adjustment'!$E44,""))</f>
        <v>105.53</v>
      </c>
      <c r="Q22" s="114"/>
      <c r="R22" s="18" t="str">
        <f>IF(Q22="No Bid","",IF(Q22&lt;&gt;0,Q22+'Basic Price Adjustment'!$E44,""))</f>
        <v/>
      </c>
      <c r="S22" s="114">
        <v>112</v>
      </c>
      <c r="T22" s="18">
        <f>IF(S22="No Bid","",IF(S22&lt;&gt;0,S22+'Basic Price Adjustment'!$E44,""))</f>
        <v>109.52</v>
      </c>
      <c r="U22" s="32">
        <v>100.5</v>
      </c>
      <c r="V22" s="18">
        <f>IF(U22="No Bid","",IF(U22&lt;&gt;0,U22+'Basic Price Adjustment'!$E44,""))</f>
        <v>98.02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116.60000000000001</v>
      </c>
      <c r="E23" s="114">
        <v>104</v>
      </c>
      <c r="F23" s="18">
        <f>IF(E23="No Bid","",IF(E23&lt;&gt;0,E23+'Basic Price Adjustment'!$E45,""))</f>
        <v>101.65</v>
      </c>
      <c r="G23" s="114"/>
      <c r="H23" s="18" t="str">
        <f>IF(G23="No Bid","",IF(G23&lt;&gt;0,G23+'Basic Price Adjustment'!$E45,""))</f>
        <v/>
      </c>
      <c r="I23" s="114">
        <v>107</v>
      </c>
      <c r="J23" s="18">
        <f>IF(I23="No Bid","",IF(I23&lt;&gt;0,I23+'Basic Price Adjustment'!$E45,""))</f>
        <v>104.65</v>
      </c>
      <c r="K23" s="114">
        <v>91.74</v>
      </c>
      <c r="L23" s="18">
        <f>IF(K23="No Bid","",IF(K23&lt;&gt;0,K23+'Basic Price Adjustment'!$E45,""))</f>
        <v>89.39</v>
      </c>
      <c r="M23" s="114">
        <v>103.38</v>
      </c>
      <c r="N23" s="18">
        <f>IF(M23="No Bid","",IF(M23&lt;&gt;0,M23+'Basic Price Adjustment'!$E45,""))</f>
        <v>101.03</v>
      </c>
      <c r="O23" s="114">
        <v>110.8</v>
      </c>
      <c r="P23" s="18">
        <f>IF(O23="No Bid","",IF(O23&lt;&gt;0,O23+'Basic Price Adjustment'!$E45,""))</f>
        <v>108.45</v>
      </c>
      <c r="Q23" s="114"/>
      <c r="R23" s="18" t="str">
        <f>IF(Q23="No Bid","",IF(Q23&lt;&gt;0,Q23+'Basic Price Adjustment'!$E45,""))</f>
        <v/>
      </c>
      <c r="S23" s="114">
        <v>124</v>
      </c>
      <c r="T23" s="18">
        <f>IF(S23="No Bid","",IF(S23&lt;&gt;0,S23+'Basic Price Adjustment'!$E45,""))</f>
        <v>121.65</v>
      </c>
      <c r="U23" s="38">
        <v>122</v>
      </c>
      <c r="V23" s="18">
        <f>IF(U23="No Bid","",IF(U23&lt;&gt;0,U23+'Basic Price Adjustment'!$E45,""))</f>
        <v>119.65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111.55</v>
      </c>
      <c r="E24" s="114">
        <v>104</v>
      </c>
      <c r="F24" s="18">
        <f>IF(E24="No Bid","",IF(E24&lt;&gt;0,E24+'Basic Price Adjustment'!$E46,""))</f>
        <v>101.61</v>
      </c>
      <c r="G24" s="114"/>
      <c r="H24" s="18" t="str">
        <f>IF(G24="No Bid","",IF(G24&lt;&gt;0,G24+'Basic Price Adjustment'!$E46,""))</f>
        <v/>
      </c>
      <c r="I24" s="114">
        <v>93</v>
      </c>
      <c r="J24" s="18">
        <f>IF(I24="No Bid","",IF(I24&lt;&gt;0,I24+'Basic Price Adjustment'!$E46,""))</f>
        <v>90.61</v>
      </c>
      <c r="K24" s="114">
        <v>91.76</v>
      </c>
      <c r="L24" s="18">
        <f>IF(K24="No Bid","",IF(K24&lt;&gt;0,K24+'Basic Price Adjustment'!$E46,""))</f>
        <v>89.37</v>
      </c>
      <c r="M24" s="114">
        <v>97.14</v>
      </c>
      <c r="N24" s="18">
        <f>IF(M24="No Bid","",IF(M24&lt;&gt;0,M24+'Basic Price Adjustment'!$E46,""))</f>
        <v>94.75</v>
      </c>
      <c r="O24" s="114">
        <v>106.19</v>
      </c>
      <c r="P24" s="18">
        <f>IF(O24="No Bid","",IF(O24&lt;&gt;0,O24+'Basic Price Adjustment'!$E46,""))</f>
        <v>103.8</v>
      </c>
      <c r="Q24" s="114">
        <v>102</v>
      </c>
      <c r="R24" s="18">
        <f>IF(Q24="No Bid","",IF(Q24&lt;&gt;0,Q24+'Basic Price Adjustment'!$E46,""))</f>
        <v>99.61</v>
      </c>
      <c r="S24" s="114">
        <v>110</v>
      </c>
      <c r="T24" s="18">
        <f>IF(S24="No Bid","",IF(S24&lt;&gt;0,S24+'Basic Price Adjustment'!$E46,""))</f>
        <v>107.61</v>
      </c>
      <c r="U24" s="32">
        <v>98.5</v>
      </c>
      <c r="V24" s="18">
        <f>IF(U24="No Bid","",IF(U24&lt;&gt;0,U24+'Basic Price Adjustment'!$E46,""))</f>
        <v>96.11</v>
      </c>
      <c r="W24" s="114">
        <v>113.5</v>
      </c>
      <c r="X24" s="18">
        <f>IF(W24="No Bid","",IF(W24&lt;&gt;0,W24+'Basic Price Adjustment'!$E46,""))</f>
        <v>111.11</v>
      </c>
      <c r="Y24" s="114">
        <v>113.5</v>
      </c>
      <c r="Z24" s="18">
        <f>IF(Y24="No Bid","",IF(Y24&lt;&gt;0,Y24+'Basic Price Adjustment'!$E46,""))</f>
        <v>111.11</v>
      </c>
      <c r="AA24" s="114"/>
      <c r="AB24" s="18" t="str">
        <f>IF(AA24="No Bid","",IF(AA24&lt;&gt;0,AA24+'Basic Price Adjustment'!$E46,""))</f>
        <v/>
      </c>
      <c r="AC24" s="114">
        <v>110</v>
      </c>
      <c r="AD24" s="18">
        <f>IF(AC24="No Bid","",IF(AC24&lt;&gt;0,AC24+'Basic Price Adjustment'!$E46,""))</f>
        <v>107.61</v>
      </c>
    </row>
    <row r="25" spans="1:30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116.47</v>
      </c>
      <c r="E25" s="114">
        <v>104</v>
      </c>
      <c r="F25" s="18">
        <f>IF(E25="No Bid","",IF(E25&lt;&gt;0,E25+'Basic Price Adjustment'!$E47,""))</f>
        <v>101.55</v>
      </c>
      <c r="G25" s="114"/>
      <c r="H25" s="18" t="str">
        <f>IF(G25="No Bid","",IF(G25&lt;&gt;0,G25+'Basic Price Adjustment'!$E47,""))</f>
        <v/>
      </c>
      <c r="I25" s="114">
        <v>97</v>
      </c>
      <c r="J25" s="18">
        <f>IF(I25="No Bid","",IF(I25&lt;&gt;0,I25+'Basic Price Adjustment'!$E47,""))</f>
        <v>94.55</v>
      </c>
      <c r="K25" s="114">
        <v>95.61</v>
      </c>
      <c r="L25" s="18">
        <f>IF(K25="No Bid","",IF(K25&lt;&gt;0,K25+'Basic Price Adjustment'!$E47,""))</f>
        <v>93.16</v>
      </c>
      <c r="M25" s="114">
        <v>100.45</v>
      </c>
      <c r="N25" s="18">
        <f>IF(M25="No Bid","",IF(M25&lt;&gt;0,M25+'Basic Price Adjustment'!$E47,""))</f>
        <v>98</v>
      </c>
      <c r="O25" s="114">
        <v>107.24</v>
      </c>
      <c r="P25" s="18">
        <f>IF(O25="No Bid","",IF(O25&lt;&gt;0,O25+'Basic Price Adjustment'!$E47,""))</f>
        <v>104.78999999999999</v>
      </c>
      <c r="Q25" s="114">
        <v>104</v>
      </c>
      <c r="R25" s="18">
        <f>IF(Q25="No Bid","",IF(Q25&lt;&gt;0,Q25+'Basic Price Adjustment'!$E47,""))</f>
        <v>101.55</v>
      </c>
      <c r="S25" s="114">
        <v>121</v>
      </c>
      <c r="T25" s="18">
        <f>IF(S25="No Bid","",IF(S25&lt;&gt;0,S25+'Basic Price Adjustment'!$E47,""))</f>
        <v>118.55</v>
      </c>
      <c r="U25" s="38">
        <v>121</v>
      </c>
      <c r="V25" s="18">
        <f>IF(U25="No Bid","",IF(U25&lt;&gt;0,U25+'Basic Price Adjustment'!$E47,""))</f>
        <v>118.55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94.38</v>
      </c>
      <c r="E26" s="114">
        <v>94.25</v>
      </c>
      <c r="F26" s="18">
        <f>IF(E26="No Bid","",IF(E26&lt;&gt;0,E26+'Basic Price Adjustment'!$E48,""))</f>
        <v>92.41</v>
      </c>
      <c r="G26" s="114"/>
      <c r="H26" s="18" t="str">
        <f>IF(G26="No Bid","",IF(G26&lt;&gt;0,G26+'Basic Price Adjustment'!$E48,""))</f>
        <v/>
      </c>
      <c r="I26" s="114">
        <v>81.400000000000006</v>
      </c>
      <c r="J26" s="18">
        <f>IF(I26="No Bid","",IF(I26&lt;&gt;0,I26+'Basic Price Adjustment'!$E48,""))</f>
        <v>79.56</v>
      </c>
      <c r="K26" s="114">
        <v>81.22</v>
      </c>
      <c r="L26" s="18">
        <f>IF(K26="No Bid","",IF(K26&lt;&gt;0,K26+'Basic Price Adjustment'!$E48,""))</f>
        <v>79.38</v>
      </c>
      <c r="M26" s="114">
        <v>86.13</v>
      </c>
      <c r="N26" s="18">
        <f>IF(M26="No Bid","",IF(M26&lt;&gt;0,M26+'Basic Price Adjustment'!$E48,""))</f>
        <v>84.289999999999992</v>
      </c>
      <c r="O26" s="114">
        <v>89.64</v>
      </c>
      <c r="P26" s="18">
        <f>IF(O26="No Bid","",IF(O26&lt;&gt;0,O26+'Basic Price Adjustment'!$E48,""))</f>
        <v>87.8</v>
      </c>
      <c r="Q26" s="114">
        <v>96</v>
      </c>
      <c r="R26" s="18">
        <f>IF(Q26="No Bid","",IF(Q26&lt;&gt;0,Q26+'Basic Price Adjustment'!$E48,""))</f>
        <v>94.16</v>
      </c>
      <c r="S26" s="114">
        <v>80</v>
      </c>
      <c r="T26" s="18">
        <f>IF(S26="No Bid","",IF(S26&lt;&gt;0,S26+'Basic Price Adjustment'!$E48,""))</f>
        <v>78.16</v>
      </c>
      <c r="U26" s="32">
        <v>76.25</v>
      </c>
      <c r="V26" s="18">
        <f>IF(U26="No Bid","",IF(U26&lt;&gt;0,U26+'Basic Price Adjustment'!$E48,""))</f>
        <v>74.41</v>
      </c>
      <c r="W26" s="114">
        <v>103.5</v>
      </c>
      <c r="X26" s="18">
        <f>IF(W26="No Bid","",IF(W26&lt;&gt;0,W26+'Basic Price Adjustment'!$E48,""))</f>
        <v>101.66</v>
      </c>
      <c r="Y26" s="114">
        <v>103.5</v>
      </c>
      <c r="Z26" s="18">
        <f>IF(Y26="No Bid","",IF(Y26&lt;&gt;0,Y26+'Basic Price Adjustment'!$E48,""))</f>
        <v>101.66</v>
      </c>
      <c r="AA26" s="114"/>
      <c r="AB26" s="18" t="str">
        <f>IF(AA26="No Bid","",IF(AA26&lt;&gt;0,AA26+'Basic Price Adjustment'!$E48,""))</f>
        <v/>
      </c>
      <c r="AC26" s="114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94.38</v>
      </c>
      <c r="E27" s="114">
        <v>104.75</v>
      </c>
      <c r="F27" s="18">
        <f>IF(E27="No Bid","",IF(E27&lt;&gt;0,E27+'Basic Price Adjustment'!$E49,""))</f>
        <v>102.91</v>
      </c>
      <c r="G27" s="114"/>
      <c r="H27" s="18" t="str">
        <f>IF(G27="No Bid","",IF(G27&lt;&gt;0,G27+'Basic Price Adjustment'!$E49,""))</f>
        <v/>
      </c>
      <c r="I27" s="114">
        <v>81.400000000000006</v>
      </c>
      <c r="J27" s="18">
        <f>IF(I27="No Bid","",IF(I27&lt;&gt;0,I27+'Basic Price Adjustment'!$E49,""))</f>
        <v>79.56</v>
      </c>
      <c r="K27" s="114">
        <v>84.75</v>
      </c>
      <c r="L27" s="18">
        <f>IF(K27="No Bid","",IF(K27&lt;&gt;0,K27+'Basic Price Adjustment'!$E49,""))</f>
        <v>82.91</v>
      </c>
      <c r="M27" s="114">
        <v>88.91</v>
      </c>
      <c r="N27" s="18">
        <f>IF(M27="No Bid","",IF(M27&lt;&gt;0,M27+'Basic Price Adjustment'!$E49,""))</f>
        <v>87.07</v>
      </c>
      <c r="O27" s="114">
        <v>92.33</v>
      </c>
      <c r="P27" s="18">
        <f>IF(O27="No Bid","",IF(O27&lt;&gt;0,O27+'Basic Price Adjustment'!$E49,""))</f>
        <v>90.49</v>
      </c>
      <c r="Q27" s="114">
        <v>102</v>
      </c>
      <c r="R27" s="18">
        <f>IF(Q27="No Bid","",IF(Q27&lt;&gt;0,Q27+'Basic Price Adjustment'!$E49,""))</f>
        <v>100.16</v>
      </c>
      <c r="S27" s="114">
        <v>101</v>
      </c>
      <c r="T27" s="18">
        <f>IF(S27="No Bid","",IF(S27&lt;&gt;0,S27+'Basic Price Adjustment'!$E49,""))</f>
        <v>99.16</v>
      </c>
      <c r="U27" s="38">
        <v>99</v>
      </c>
      <c r="V27" s="18">
        <f>IF(U27="No Bid","",IF(U27&lt;&gt;0,U27+'Basic Price Adjustment'!$E49,""))</f>
        <v>97.16</v>
      </c>
      <c r="W27" s="114">
        <v>103.5</v>
      </c>
      <c r="X27" s="18">
        <f>IF(W27="No Bid","",IF(W27&lt;&gt;0,W27+'Basic Price Adjustment'!$E49,""))</f>
        <v>101.66</v>
      </c>
      <c r="Y27" s="114">
        <v>103.5</v>
      </c>
      <c r="Z27" s="18">
        <f>IF(Y27="No Bid","",IF(Y27&lt;&gt;0,Y27+'Basic Price Adjustment'!$E49,""))</f>
        <v>101.66</v>
      </c>
      <c r="AA27" s="114"/>
      <c r="AB27" s="18" t="str">
        <f>IF(AA27="No Bid","",IF(AA27&lt;&gt;0,AA27+'Basic Price Adjustment'!$E49,""))</f>
        <v/>
      </c>
      <c r="AC27" s="114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87.22999999999999</v>
      </c>
      <c r="E28" s="114">
        <v>91.5</v>
      </c>
      <c r="F28" s="18">
        <f>IF(E28="No Bid","",IF(E28&lt;&gt;0,E28+'Basic Price Adjustment'!$E50,""))</f>
        <v>89.63</v>
      </c>
      <c r="G28" s="114">
        <v>79.5</v>
      </c>
      <c r="H28" s="18">
        <f>IF(G28="No Bid","",IF(G28&lt;&gt;0,G28+'Basic Price Adjustment'!$E50,""))</f>
        <v>77.63</v>
      </c>
      <c r="I28" s="114">
        <v>70</v>
      </c>
      <c r="J28" s="18">
        <f>IF(I28="No Bid","",IF(I28&lt;&gt;0,I28+'Basic Price Adjustment'!$E50,""))</f>
        <v>68.13</v>
      </c>
      <c r="K28" s="114">
        <v>80.75</v>
      </c>
      <c r="L28" s="18">
        <f>IF(K28="No Bid","",IF(K28&lt;&gt;0,K28+'Basic Price Adjustment'!$E50,""))</f>
        <v>78.88</v>
      </c>
      <c r="M28" s="114">
        <v>79.91</v>
      </c>
      <c r="N28" s="18">
        <f>IF(M28="No Bid","",IF(M28&lt;&gt;0,M28+'Basic Price Adjustment'!$E50,""))</f>
        <v>78.039999999999992</v>
      </c>
      <c r="O28" s="114">
        <v>81.89</v>
      </c>
      <c r="P28" s="18">
        <f>IF(O28="No Bid","",IF(O28&lt;&gt;0,O28+'Basic Price Adjustment'!$E50,""))</f>
        <v>80.02</v>
      </c>
      <c r="Q28" s="114">
        <v>92</v>
      </c>
      <c r="R28" s="18">
        <f>IF(Q28="No Bid","",IF(Q28&lt;&gt;0,Q28+'Basic Price Adjustment'!$E50,""))</f>
        <v>90.13</v>
      </c>
      <c r="S28" s="114">
        <v>80.5</v>
      </c>
      <c r="T28" s="18">
        <f>IF(S28="No Bid","",IF(S28&lt;&gt;0,S28+'Basic Price Adjustment'!$E50,""))</f>
        <v>78.63</v>
      </c>
      <c r="U28" s="33">
        <v>77</v>
      </c>
      <c r="V28" s="18">
        <f>IF(U28="No Bid","",IF(U28&lt;&gt;0,U28+'Basic Price Adjustment'!$E50,""))</f>
        <v>75.13</v>
      </c>
      <c r="W28" s="114">
        <v>95.5</v>
      </c>
      <c r="X28" s="18">
        <f>IF(W28="No Bid","",IF(W28&lt;&gt;0,W28+'Basic Price Adjustment'!$E50,""))</f>
        <v>93.63</v>
      </c>
      <c r="Y28" s="114">
        <v>95.5</v>
      </c>
      <c r="Z28" s="18">
        <f>IF(Y28="No Bid","",IF(Y28&lt;&gt;0,Y28+'Basic Price Adjustment'!$E50,""))</f>
        <v>93.63</v>
      </c>
      <c r="AA28" s="114">
        <v>102</v>
      </c>
      <c r="AB28" s="18">
        <f>IF(AA28="No Bid","",IF(AA28&lt;&gt;0,AA28+'Basic Price Adjustment'!$E50,""))</f>
        <v>100.13</v>
      </c>
      <c r="AC28" s="114">
        <v>100</v>
      </c>
      <c r="AD28" s="18">
        <f>IF(AC28="No Bid","",IF(AC28&lt;&gt;0,AC28+'Basic Price Adjustment'!$E50,""))</f>
        <v>98.13</v>
      </c>
    </row>
  </sheetData>
  <mergeCells count="70">
    <mergeCell ref="E2:F2"/>
    <mergeCell ref="Q2:R2"/>
    <mergeCell ref="I2:J2"/>
    <mergeCell ref="C2:D2"/>
    <mergeCell ref="W2:AD2"/>
    <mergeCell ref="K2:P2"/>
    <mergeCell ref="S2:T2"/>
    <mergeCell ref="G2:H2"/>
    <mergeCell ref="Q3:R3"/>
    <mergeCell ref="Q4:R4"/>
    <mergeCell ref="Q5:R5"/>
    <mergeCell ref="Q6:R6"/>
    <mergeCell ref="Q7:R7"/>
    <mergeCell ref="I6:J6"/>
    <mergeCell ref="I7:J7"/>
    <mergeCell ref="S6:T6"/>
    <mergeCell ref="S7:T7"/>
    <mergeCell ref="K6:L6"/>
    <mergeCell ref="K7:L7"/>
    <mergeCell ref="C6:D6"/>
    <mergeCell ref="E6:F6"/>
    <mergeCell ref="C7:D7"/>
    <mergeCell ref="E7:F7"/>
    <mergeCell ref="G6:H6"/>
    <mergeCell ref="G7:H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</mergeCells>
  <conditionalFormatting sqref="B6:B7">
    <cfRule type="duplicateValues" dxfId="2231" priority="271"/>
  </conditionalFormatting>
  <conditionalFormatting sqref="C2">
    <cfRule type="duplicateValues" dxfId="2230" priority="5"/>
  </conditionalFormatting>
  <conditionalFormatting sqref="C6:C7">
    <cfRule type="duplicateValues" dxfId="2229" priority="270"/>
  </conditionalFormatting>
  <conditionalFormatting sqref="C11">
    <cfRule type="duplicateValues" dxfId="2228" priority="269"/>
  </conditionalFormatting>
  <conditionalFormatting sqref="C11:C28">
    <cfRule type="duplicateValues" dxfId="2227" priority="251"/>
  </conditionalFormatting>
  <conditionalFormatting sqref="C12">
    <cfRule type="duplicateValues" dxfId="2226" priority="268"/>
  </conditionalFormatting>
  <conditionalFormatting sqref="C13">
    <cfRule type="duplicateValues" dxfId="2225" priority="267"/>
  </conditionalFormatting>
  <conditionalFormatting sqref="C14">
    <cfRule type="duplicateValues" dxfId="2224" priority="266"/>
  </conditionalFormatting>
  <conditionalFormatting sqref="C15">
    <cfRule type="duplicateValues" dxfId="2223" priority="265"/>
  </conditionalFormatting>
  <conditionalFormatting sqref="C16">
    <cfRule type="duplicateValues" dxfId="2222" priority="264"/>
  </conditionalFormatting>
  <conditionalFormatting sqref="C17">
    <cfRule type="duplicateValues" dxfId="2221" priority="263"/>
  </conditionalFormatting>
  <conditionalFormatting sqref="C18">
    <cfRule type="duplicateValues" dxfId="2220" priority="262"/>
  </conditionalFormatting>
  <conditionalFormatting sqref="C19">
    <cfRule type="duplicateValues" dxfId="2219" priority="261"/>
  </conditionalFormatting>
  <conditionalFormatting sqref="C20">
    <cfRule type="duplicateValues" dxfId="2218" priority="260"/>
  </conditionalFormatting>
  <conditionalFormatting sqref="C21">
    <cfRule type="duplicateValues" dxfId="2217" priority="259"/>
  </conditionalFormatting>
  <conditionalFormatting sqref="C22">
    <cfRule type="duplicateValues" dxfId="2216" priority="258"/>
  </conditionalFormatting>
  <conditionalFormatting sqref="C23">
    <cfRule type="duplicateValues" dxfId="2215" priority="257"/>
  </conditionalFormatting>
  <conditionalFormatting sqref="C24">
    <cfRule type="duplicateValues" dxfId="2214" priority="256"/>
  </conditionalFormatting>
  <conditionalFormatting sqref="C25">
    <cfRule type="duplicateValues" dxfId="2213" priority="255"/>
  </conditionalFormatting>
  <conditionalFormatting sqref="C26">
    <cfRule type="duplicateValues" dxfId="2212" priority="254"/>
  </conditionalFormatting>
  <conditionalFormatting sqref="C27">
    <cfRule type="duplicateValues" dxfId="2211" priority="253"/>
  </conditionalFormatting>
  <conditionalFormatting sqref="C28">
    <cfRule type="duplicateValues" dxfId="2210" priority="252"/>
  </conditionalFormatting>
  <conditionalFormatting sqref="E2">
    <cfRule type="duplicateValues" dxfId="2209" priority="8"/>
  </conditionalFormatting>
  <conditionalFormatting sqref="E6:E7">
    <cfRule type="duplicateValues" dxfId="2208" priority="250"/>
  </conditionalFormatting>
  <conditionalFormatting sqref="E11">
    <cfRule type="duplicateValues" dxfId="2207" priority="249"/>
  </conditionalFormatting>
  <conditionalFormatting sqref="E11:E28">
    <cfRule type="duplicateValues" dxfId="2206" priority="231"/>
  </conditionalFormatting>
  <conditionalFormatting sqref="E12">
    <cfRule type="duplicateValues" dxfId="2205" priority="248"/>
  </conditionalFormatting>
  <conditionalFormatting sqref="E13">
    <cfRule type="duplicateValues" dxfId="2204" priority="247"/>
  </conditionalFormatting>
  <conditionalFormatting sqref="E14">
    <cfRule type="duplicateValues" dxfId="2203" priority="246"/>
  </conditionalFormatting>
  <conditionalFormatting sqref="E15">
    <cfRule type="duplicateValues" dxfId="2202" priority="245"/>
  </conditionalFormatting>
  <conditionalFormatting sqref="E16">
    <cfRule type="duplicateValues" dxfId="2201" priority="244"/>
  </conditionalFormatting>
  <conditionalFormatting sqref="E17">
    <cfRule type="duplicateValues" dxfId="2200" priority="243"/>
  </conditionalFormatting>
  <conditionalFormatting sqref="E18">
    <cfRule type="duplicateValues" dxfId="2199" priority="242"/>
  </conditionalFormatting>
  <conditionalFormatting sqref="E19">
    <cfRule type="duplicateValues" dxfId="2198" priority="241"/>
  </conditionalFormatting>
  <conditionalFormatting sqref="E20">
    <cfRule type="duplicateValues" dxfId="2197" priority="240"/>
  </conditionalFormatting>
  <conditionalFormatting sqref="E21">
    <cfRule type="duplicateValues" dxfId="2196" priority="239"/>
  </conditionalFormatting>
  <conditionalFormatting sqref="E22">
    <cfRule type="duplicateValues" dxfId="2195" priority="238"/>
  </conditionalFormatting>
  <conditionalFormatting sqref="E23">
    <cfRule type="duplicateValues" dxfId="2194" priority="237"/>
  </conditionalFormatting>
  <conditionalFormatting sqref="E24">
    <cfRule type="duplicateValues" dxfId="2193" priority="236"/>
  </conditionalFormatting>
  <conditionalFormatting sqref="E25">
    <cfRule type="duplicateValues" dxfId="2192" priority="235"/>
  </conditionalFormatting>
  <conditionalFormatting sqref="E26">
    <cfRule type="duplicateValues" dxfId="2191" priority="234"/>
  </conditionalFormatting>
  <conditionalFormatting sqref="E27">
    <cfRule type="duplicateValues" dxfId="2190" priority="233"/>
  </conditionalFormatting>
  <conditionalFormatting sqref="E28">
    <cfRule type="duplicateValues" dxfId="2189" priority="232"/>
  </conditionalFormatting>
  <conditionalFormatting sqref="G2">
    <cfRule type="duplicateValues" dxfId="2188" priority="1"/>
  </conditionalFormatting>
  <conditionalFormatting sqref="G6:G7">
    <cfRule type="duplicateValues" dxfId="2187" priority="211"/>
  </conditionalFormatting>
  <conditionalFormatting sqref="G11">
    <cfRule type="duplicateValues" dxfId="2186" priority="230"/>
  </conditionalFormatting>
  <conditionalFormatting sqref="G11:G28">
    <cfRule type="duplicateValues" dxfId="2185" priority="212"/>
  </conditionalFormatting>
  <conditionalFormatting sqref="G12">
    <cfRule type="duplicateValues" dxfId="2184" priority="229"/>
  </conditionalFormatting>
  <conditionalFormatting sqref="G13">
    <cfRule type="duplicateValues" dxfId="2183" priority="228"/>
  </conditionalFormatting>
  <conditionalFormatting sqref="G14">
    <cfRule type="duplicateValues" dxfId="2182" priority="227"/>
  </conditionalFormatting>
  <conditionalFormatting sqref="G15">
    <cfRule type="duplicateValues" dxfId="2181" priority="226"/>
  </conditionalFormatting>
  <conditionalFormatting sqref="G16">
    <cfRule type="duplicateValues" dxfId="2180" priority="225"/>
  </conditionalFormatting>
  <conditionalFormatting sqref="G17">
    <cfRule type="duplicateValues" dxfId="2179" priority="224"/>
  </conditionalFormatting>
  <conditionalFormatting sqref="G18">
    <cfRule type="duplicateValues" dxfId="2178" priority="223"/>
  </conditionalFormatting>
  <conditionalFormatting sqref="G19">
    <cfRule type="duplicateValues" dxfId="2177" priority="222"/>
  </conditionalFormatting>
  <conditionalFormatting sqref="G20">
    <cfRule type="duplicateValues" dxfId="2176" priority="221"/>
  </conditionalFormatting>
  <conditionalFormatting sqref="G21">
    <cfRule type="duplicateValues" dxfId="2175" priority="220"/>
  </conditionalFormatting>
  <conditionalFormatting sqref="G22">
    <cfRule type="duplicateValues" dxfId="2174" priority="219"/>
  </conditionalFormatting>
  <conditionalFormatting sqref="G23">
    <cfRule type="duplicateValues" dxfId="2173" priority="218"/>
  </conditionalFormatting>
  <conditionalFormatting sqref="G24">
    <cfRule type="duplicateValues" dxfId="2172" priority="217"/>
  </conditionalFormatting>
  <conditionalFormatting sqref="G25">
    <cfRule type="duplicateValues" dxfId="2171" priority="216"/>
  </conditionalFormatting>
  <conditionalFormatting sqref="G26">
    <cfRule type="duplicateValues" dxfId="2170" priority="215"/>
  </conditionalFormatting>
  <conditionalFormatting sqref="G27">
    <cfRule type="duplicateValues" dxfId="2169" priority="214"/>
  </conditionalFormatting>
  <conditionalFormatting sqref="G28">
    <cfRule type="duplicateValues" dxfId="2168" priority="213"/>
  </conditionalFormatting>
  <conditionalFormatting sqref="I2">
    <cfRule type="duplicateValues" dxfId="2167" priority="6"/>
  </conditionalFormatting>
  <conditionalFormatting sqref="I6:I7">
    <cfRule type="duplicateValues" dxfId="2166" priority="210"/>
  </conditionalFormatting>
  <conditionalFormatting sqref="I11">
    <cfRule type="duplicateValues" dxfId="2165" priority="189"/>
  </conditionalFormatting>
  <conditionalFormatting sqref="I11:I28">
    <cfRule type="duplicateValues" dxfId="2164" priority="171"/>
  </conditionalFormatting>
  <conditionalFormatting sqref="I12">
    <cfRule type="duplicateValues" dxfId="2163" priority="188"/>
  </conditionalFormatting>
  <conditionalFormatting sqref="I13">
    <cfRule type="duplicateValues" dxfId="2162" priority="187"/>
  </conditionalFormatting>
  <conditionalFormatting sqref="I14">
    <cfRule type="duplicateValues" dxfId="2161" priority="186"/>
  </conditionalFormatting>
  <conditionalFormatting sqref="I15">
    <cfRule type="duplicateValues" dxfId="2160" priority="185"/>
  </conditionalFormatting>
  <conditionalFormatting sqref="I16">
    <cfRule type="duplicateValues" dxfId="2159" priority="184"/>
  </conditionalFormatting>
  <conditionalFormatting sqref="I17">
    <cfRule type="duplicateValues" dxfId="2158" priority="183"/>
  </conditionalFormatting>
  <conditionalFormatting sqref="I18">
    <cfRule type="duplicateValues" dxfId="2157" priority="182"/>
  </conditionalFormatting>
  <conditionalFormatting sqref="I19">
    <cfRule type="duplicateValues" dxfId="2156" priority="181"/>
  </conditionalFormatting>
  <conditionalFormatting sqref="I20">
    <cfRule type="duplicateValues" dxfId="2155" priority="180"/>
  </conditionalFormatting>
  <conditionalFormatting sqref="I21">
    <cfRule type="duplicateValues" dxfId="2154" priority="179"/>
  </conditionalFormatting>
  <conditionalFormatting sqref="I22">
    <cfRule type="duplicateValues" dxfId="2153" priority="178"/>
  </conditionalFormatting>
  <conditionalFormatting sqref="I23">
    <cfRule type="duplicateValues" dxfId="2152" priority="177"/>
  </conditionalFormatting>
  <conditionalFormatting sqref="I24">
    <cfRule type="duplicateValues" dxfId="2151" priority="176"/>
  </conditionalFormatting>
  <conditionalFormatting sqref="I25">
    <cfRule type="duplicateValues" dxfId="2150" priority="175"/>
  </conditionalFormatting>
  <conditionalFormatting sqref="I26">
    <cfRule type="duplicateValues" dxfId="2149" priority="174"/>
  </conditionalFormatting>
  <conditionalFormatting sqref="I27">
    <cfRule type="duplicateValues" dxfId="2148" priority="173"/>
  </conditionalFormatting>
  <conditionalFormatting sqref="I28">
    <cfRule type="duplicateValues" dxfId="2147" priority="172"/>
  </conditionalFormatting>
  <conditionalFormatting sqref="K2">
    <cfRule type="duplicateValues" dxfId="2146" priority="3"/>
  </conditionalFormatting>
  <conditionalFormatting sqref="K6:K7">
    <cfRule type="duplicateValues" dxfId="2145" priority="168"/>
  </conditionalFormatting>
  <conditionalFormatting sqref="K11">
    <cfRule type="duplicateValues" dxfId="2144" priority="167"/>
  </conditionalFormatting>
  <conditionalFormatting sqref="K11:K28">
    <cfRule type="duplicateValues" dxfId="2143" priority="149"/>
  </conditionalFormatting>
  <conditionalFormatting sqref="K12">
    <cfRule type="duplicateValues" dxfId="2142" priority="166"/>
  </conditionalFormatting>
  <conditionalFormatting sqref="K13">
    <cfRule type="duplicateValues" dxfId="2141" priority="165"/>
  </conditionalFormatting>
  <conditionalFormatting sqref="K14">
    <cfRule type="duplicateValues" dxfId="2140" priority="164"/>
  </conditionalFormatting>
  <conditionalFormatting sqref="K15">
    <cfRule type="duplicateValues" dxfId="2139" priority="163"/>
  </conditionalFormatting>
  <conditionalFormatting sqref="K16">
    <cfRule type="duplicateValues" dxfId="2138" priority="162"/>
  </conditionalFormatting>
  <conditionalFormatting sqref="K17">
    <cfRule type="duplicateValues" dxfId="2137" priority="161"/>
  </conditionalFormatting>
  <conditionalFormatting sqref="K18">
    <cfRule type="duplicateValues" dxfId="2136" priority="160"/>
  </conditionalFormatting>
  <conditionalFormatting sqref="K19">
    <cfRule type="duplicateValues" dxfId="2135" priority="159"/>
  </conditionalFormatting>
  <conditionalFormatting sqref="K20">
    <cfRule type="duplicateValues" dxfId="2134" priority="158"/>
  </conditionalFormatting>
  <conditionalFormatting sqref="K21">
    <cfRule type="duplicateValues" dxfId="2133" priority="157"/>
  </conditionalFormatting>
  <conditionalFormatting sqref="K22">
    <cfRule type="duplicateValues" dxfId="2132" priority="156"/>
  </conditionalFormatting>
  <conditionalFormatting sqref="K23">
    <cfRule type="duplicateValues" dxfId="2131" priority="155"/>
  </conditionalFormatting>
  <conditionalFormatting sqref="K24">
    <cfRule type="duplicateValues" dxfId="2130" priority="154"/>
  </conditionalFormatting>
  <conditionalFormatting sqref="K25">
    <cfRule type="duplicateValues" dxfId="2129" priority="153"/>
  </conditionalFormatting>
  <conditionalFormatting sqref="K26">
    <cfRule type="duplicateValues" dxfId="2128" priority="152"/>
  </conditionalFormatting>
  <conditionalFormatting sqref="K27">
    <cfRule type="duplicateValues" dxfId="2127" priority="151"/>
  </conditionalFormatting>
  <conditionalFormatting sqref="K28">
    <cfRule type="duplicateValues" dxfId="2126" priority="150"/>
  </conditionalFormatting>
  <conditionalFormatting sqref="M6:M7">
    <cfRule type="duplicateValues" dxfId="2125" priority="169"/>
  </conditionalFormatting>
  <conditionalFormatting sqref="M11">
    <cfRule type="duplicateValues" dxfId="2124" priority="148"/>
  </conditionalFormatting>
  <conditionalFormatting sqref="M11:M28">
    <cfRule type="duplicateValues" dxfId="2123" priority="130"/>
  </conditionalFormatting>
  <conditionalFormatting sqref="M12">
    <cfRule type="duplicateValues" dxfId="2122" priority="147"/>
  </conditionalFormatting>
  <conditionalFormatting sqref="M13">
    <cfRule type="duplicateValues" dxfId="2121" priority="146"/>
  </conditionalFormatting>
  <conditionalFormatting sqref="M14">
    <cfRule type="duplicateValues" dxfId="2120" priority="145"/>
  </conditionalFormatting>
  <conditionalFormatting sqref="M15">
    <cfRule type="duplicateValues" dxfId="2119" priority="144"/>
  </conditionalFormatting>
  <conditionalFormatting sqref="M16">
    <cfRule type="duplicateValues" dxfId="2118" priority="143"/>
  </conditionalFormatting>
  <conditionalFormatting sqref="M17">
    <cfRule type="duplicateValues" dxfId="2117" priority="142"/>
  </conditionalFormatting>
  <conditionalFormatting sqref="M18">
    <cfRule type="duplicateValues" dxfId="2116" priority="141"/>
  </conditionalFormatting>
  <conditionalFormatting sqref="M19">
    <cfRule type="duplicateValues" dxfId="2115" priority="140"/>
  </conditionalFormatting>
  <conditionalFormatting sqref="M20">
    <cfRule type="duplicateValues" dxfId="2114" priority="139"/>
  </conditionalFormatting>
  <conditionalFormatting sqref="M21">
    <cfRule type="duplicateValues" dxfId="2113" priority="138"/>
  </conditionalFormatting>
  <conditionalFormatting sqref="M22">
    <cfRule type="duplicateValues" dxfId="2112" priority="137"/>
  </conditionalFormatting>
  <conditionalFormatting sqref="M23">
    <cfRule type="duplicateValues" dxfId="2111" priority="136"/>
  </conditionalFormatting>
  <conditionalFormatting sqref="M24">
    <cfRule type="duplicateValues" dxfId="2110" priority="135"/>
  </conditionalFormatting>
  <conditionalFormatting sqref="M25">
    <cfRule type="duplicateValues" dxfId="2109" priority="134"/>
  </conditionalFormatting>
  <conditionalFormatting sqref="M26">
    <cfRule type="duplicateValues" dxfId="2108" priority="133"/>
  </conditionalFormatting>
  <conditionalFormatting sqref="M27">
    <cfRule type="duplicateValues" dxfId="2107" priority="132"/>
  </conditionalFormatting>
  <conditionalFormatting sqref="M28">
    <cfRule type="duplicateValues" dxfId="2106" priority="131"/>
  </conditionalFormatting>
  <conditionalFormatting sqref="O6:O7">
    <cfRule type="duplicateValues" dxfId="2105" priority="170"/>
  </conditionalFormatting>
  <conditionalFormatting sqref="O11">
    <cfRule type="duplicateValues" dxfId="2104" priority="129"/>
  </conditionalFormatting>
  <conditionalFormatting sqref="O11:O28">
    <cfRule type="duplicateValues" dxfId="2103" priority="111"/>
  </conditionalFormatting>
  <conditionalFormatting sqref="O12">
    <cfRule type="duplicateValues" dxfId="2102" priority="128"/>
  </conditionalFormatting>
  <conditionalFormatting sqref="O13">
    <cfRule type="duplicateValues" dxfId="2101" priority="127"/>
  </conditionalFormatting>
  <conditionalFormatting sqref="O14">
    <cfRule type="duplicateValues" dxfId="2100" priority="126"/>
  </conditionalFormatting>
  <conditionalFormatting sqref="O15">
    <cfRule type="duplicateValues" dxfId="2099" priority="125"/>
  </conditionalFormatting>
  <conditionalFormatting sqref="O16">
    <cfRule type="duplicateValues" dxfId="2098" priority="124"/>
  </conditionalFormatting>
  <conditionalFormatting sqref="O17">
    <cfRule type="duplicateValues" dxfId="2097" priority="123"/>
  </conditionalFormatting>
  <conditionalFormatting sqref="O18">
    <cfRule type="duplicateValues" dxfId="2096" priority="122"/>
  </conditionalFormatting>
  <conditionalFormatting sqref="O19">
    <cfRule type="duplicateValues" dxfId="2095" priority="121"/>
  </conditionalFormatting>
  <conditionalFormatting sqref="O20">
    <cfRule type="duplicateValues" dxfId="2094" priority="120"/>
  </conditionalFormatting>
  <conditionalFormatting sqref="O21">
    <cfRule type="duplicateValues" dxfId="2093" priority="119"/>
  </conditionalFormatting>
  <conditionalFormatting sqref="O22">
    <cfRule type="duplicateValues" dxfId="2092" priority="118"/>
  </conditionalFormatting>
  <conditionalFormatting sqref="O23">
    <cfRule type="duplicateValues" dxfId="2091" priority="117"/>
  </conditionalFormatting>
  <conditionalFormatting sqref="O24">
    <cfRule type="duplicateValues" dxfId="2090" priority="116"/>
  </conditionalFormatting>
  <conditionalFormatting sqref="O25">
    <cfRule type="duplicateValues" dxfId="2089" priority="115"/>
  </conditionalFormatting>
  <conditionalFormatting sqref="O26">
    <cfRule type="duplicateValues" dxfId="2088" priority="114"/>
  </conditionalFormatting>
  <conditionalFormatting sqref="O27">
    <cfRule type="duplicateValues" dxfId="2087" priority="113"/>
  </conditionalFormatting>
  <conditionalFormatting sqref="O28">
    <cfRule type="duplicateValues" dxfId="2086" priority="112"/>
  </conditionalFormatting>
  <conditionalFormatting sqref="Q2">
    <cfRule type="duplicateValues" dxfId="2085" priority="7"/>
  </conditionalFormatting>
  <conditionalFormatting sqref="Q4">
    <cfRule type="duplicateValues" dxfId="2084" priority="104"/>
  </conditionalFormatting>
  <conditionalFormatting sqref="Q5">
    <cfRule type="duplicateValues" dxfId="2083" priority="105"/>
  </conditionalFormatting>
  <conditionalFormatting sqref="Q6:Q7">
    <cfRule type="duplicateValues" dxfId="2082" priority="106"/>
  </conditionalFormatting>
  <conditionalFormatting sqref="Q11">
    <cfRule type="duplicateValues" dxfId="2081" priority="103"/>
  </conditionalFormatting>
  <conditionalFormatting sqref="Q11:Q28">
    <cfRule type="duplicateValues" dxfId="2080" priority="85"/>
  </conditionalFormatting>
  <conditionalFormatting sqref="Q12">
    <cfRule type="duplicateValues" dxfId="2079" priority="102"/>
  </conditionalFormatting>
  <conditionalFormatting sqref="Q13">
    <cfRule type="duplicateValues" dxfId="2078" priority="101"/>
  </conditionalFormatting>
  <conditionalFormatting sqref="Q14">
    <cfRule type="duplicateValues" dxfId="2077" priority="100"/>
  </conditionalFormatting>
  <conditionalFormatting sqref="Q15">
    <cfRule type="duplicateValues" dxfId="2076" priority="99"/>
  </conditionalFormatting>
  <conditionalFormatting sqref="Q16">
    <cfRule type="duplicateValues" dxfId="2075" priority="98"/>
  </conditionalFormatting>
  <conditionalFormatting sqref="Q17">
    <cfRule type="duplicateValues" dxfId="2074" priority="97"/>
  </conditionalFormatting>
  <conditionalFormatting sqref="Q18">
    <cfRule type="duplicateValues" dxfId="2073" priority="96"/>
  </conditionalFormatting>
  <conditionalFormatting sqref="Q19">
    <cfRule type="duplicateValues" dxfId="2072" priority="95"/>
  </conditionalFormatting>
  <conditionalFormatting sqref="Q20">
    <cfRule type="duplicateValues" dxfId="2071" priority="94"/>
  </conditionalFormatting>
  <conditionalFormatting sqref="Q21">
    <cfRule type="duplicateValues" dxfId="2070" priority="93"/>
  </conditionalFormatting>
  <conditionalFormatting sqref="Q22">
    <cfRule type="duplicateValues" dxfId="2069" priority="92"/>
  </conditionalFormatting>
  <conditionalFormatting sqref="Q23">
    <cfRule type="duplicateValues" dxfId="2068" priority="91"/>
  </conditionalFormatting>
  <conditionalFormatting sqref="Q24">
    <cfRule type="duplicateValues" dxfId="2067" priority="90"/>
  </conditionalFormatting>
  <conditionalFormatting sqref="Q25">
    <cfRule type="duplicateValues" dxfId="2066" priority="89"/>
  </conditionalFormatting>
  <conditionalFormatting sqref="Q26">
    <cfRule type="duplicateValues" dxfId="2065" priority="88"/>
  </conditionalFormatting>
  <conditionalFormatting sqref="Q27">
    <cfRule type="duplicateValues" dxfId="2064" priority="87"/>
  </conditionalFormatting>
  <conditionalFormatting sqref="Q28">
    <cfRule type="duplicateValues" dxfId="2063" priority="86"/>
  </conditionalFormatting>
  <conditionalFormatting sqref="S2">
    <cfRule type="duplicateValues" dxfId="2062" priority="2"/>
  </conditionalFormatting>
  <conditionalFormatting sqref="S6:S7">
    <cfRule type="duplicateValues" dxfId="2061" priority="209"/>
  </conditionalFormatting>
  <conditionalFormatting sqref="S11">
    <cfRule type="duplicateValues" dxfId="2060" priority="208"/>
  </conditionalFormatting>
  <conditionalFormatting sqref="S11:S28">
    <cfRule type="duplicateValues" dxfId="2059" priority="190"/>
  </conditionalFormatting>
  <conditionalFormatting sqref="S12">
    <cfRule type="duplicateValues" dxfId="2058" priority="207"/>
  </conditionalFormatting>
  <conditionalFormatting sqref="S13">
    <cfRule type="duplicateValues" dxfId="2057" priority="206"/>
  </conditionalFormatting>
  <conditionalFormatting sqref="S14">
    <cfRule type="duplicateValues" dxfId="2056" priority="205"/>
  </conditionalFormatting>
  <conditionalFormatting sqref="S15">
    <cfRule type="duplicateValues" dxfId="2055" priority="204"/>
  </conditionalFormatting>
  <conditionalFormatting sqref="S16">
    <cfRule type="duplicateValues" dxfId="2054" priority="203"/>
  </conditionalFormatting>
  <conditionalFormatting sqref="S17">
    <cfRule type="duplicateValues" dxfId="2053" priority="202"/>
  </conditionalFormatting>
  <conditionalFormatting sqref="S18">
    <cfRule type="duplicateValues" dxfId="2052" priority="201"/>
  </conditionalFormatting>
  <conditionalFormatting sqref="S19">
    <cfRule type="duplicateValues" dxfId="2051" priority="200"/>
  </conditionalFormatting>
  <conditionalFormatting sqref="S20">
    <cfRule type="duplicateValues" dxfId="2050" priority="199"/>
  </conditionalFormatting>
  <conditionalFormatting sqref="S21">
    <cfRule type="duplicateValues" dxfId="2049" priority="198"/>
  </conditionalFormatting>
  <conditionalFormatting sqref="S22">
    <cfRule type="duplicateValues" dxfId="2048" priority="197"/>
  </conditionalFormatting>
  <conditionalFormatting sqref="S23">
    <cfRule type="duplicateValues" dxfId="2047" priority="196"/>
  </conditionalFormatting>
  <conditionalFormatting sqref="S24">
    <cfRule type="duplicateValues" dxfId="2046" priority="195"/>
  </conditionalFormatting>
  <conditionalFormatting sqref="S25">
    <cfRule type="duplicateValues" dxfId="2045" priority="194"/>
  </conditionalFormatting>
  <conditionalFormatting sqref="S26">
    <cfRule type="duplicateValues" dxfId="2044" priority="193"/>
  </conditionalFormatting>
  <conditionalFormatting sqref="S27">
    <cfRule type="duplicateValues" dxfId="2043" priority="192"/>
  </conditionalFormatting>
  <conditionalFormatting sqref="S28">
    <cfRule type="duplicateValues" dxfId="2042" priority="191"/>
  </conditionalFormatting>
  <conditionalFormatting sqref="W2">
    <cfRule type="duplicateValues" dxfId="2041" priority="4"/>
  </conditionalFormatting>
  <conditionalFormatting sqref="W6:W7">
    <cfRule type="duplicateValues" dxfId="2040" priority="109"/>
  </conditionalFormatting>
  <conditionalFormatting sqref="W11">
    <cfRule type="duplicateValues" dxfId="2039" priority="84"/>
  </conditionalFormatting>
  <conditionalFormatting sqref="W11:W28">
    <cfRule type="duplicateValues" dxfId="2038" priority="66"/>
  </conditionalFormatting>
  <conditionalFormatting sqref="W12">
    <cfRule type="duplicateValues" dxfId="2037" priority="83"/>
  </conditionalFormatting>
  <conditionalFormatting sqref="W13">
    <cfRule type="duplicateValues" dxfId="2036" priority="82"/>
  </conditionalFormatting>
  <conditionalFormatting sqref="W14">
    <cfRule type="duplicateValues" dxfId="2035" priority="81"/>
  </conditionalFormatting>
  <conditionalFormatting sqref="W15">
    <cfRule type="duplicateValues" dxfId="2034" priority="80"/>
  </conditionalFormatting>
  <conditionalFormatting sqref="W16">
    <cfRule type="duplicateValues" dxfId="2033" priority="79"/>
  </conditionalFormatting>
  <conditionalFormatting sqref="W17">
    <cfRule type="duplicateValues" dxfId="2032" priority="78"/>
  </conditionalFormatting>
  <conditionalFormatting sqref="W18">
    <cfRule type="duplicateValues" dxfId="2031" priority="77"/>
  </conditionalFormatting>
  <conditionalFormatting sqref="W19">
    <cfRule type="duplicateValues" dxfId="2030" priority="76"/>
  </conditionalFormatting>
  <conditionalFormatting sqref="W20">
    <cfRule type="duplicateValues" dxfId="2029" priority="75"/>
  </conditionalFormatting>
  <conditionalFormatting sqref="W21">
    <cfRule type="duplicateValues" dxfId="2028" priority="74"/>
  </conditionalFormatting>
  <conditionalFormatting sqref="W22">
    <cfRule type="duplicateValues" dxfId="2027" priority="73"/>
  </conditionalFormatting>
  <conditionalFormatting sqref="W23">
    <cfRule type="duplicateValues" dxfId="2026" priority="72"/>
  </conditionalFormatting>
  <conditionalFormatting sqref="W24">
    <cfRule type="duplicateValues" dxfId="2025" priority="71"/>
  </conditionalFormatting>
  <conditionalFormatting sqref="W25">
    <cfRule type="duplicateValues" dxfId="2024" priority="70"/>
  </conditionalFormatting>
  <conditionalFormatting sqref="W26">
    <cfRule type="duplicateValues" dxfId="2023" priority="69"/>
  </conditionalFormatting>
  <conditionalFormatting sqref="W27">
    <cfRule type="duplicateValues" dxfId="2022" priority="68"/>
  </conditionalFormatting>
  <conditionalFormatting sqref="W28">
    <cfRule type="duplicateValues" dxfId="2021" priority="67"/>
  </conditionalFormatting>
  <conditionalFormatting sqref="Y6:Y7">
    <cfRule type="duplicateValues" dxfId="2020" priority="107"/>
  </conditionalFormatting>
  <conditionalFormatting sqref="Y11">
    <cfRule type="duplicateValues" dxfId="2019" priority="65"/>
  </conditionalFormatting>
  <conditionalFormatting sqref="Y11:Y28">
    <cfRule type="duplicateValues" dxfId="2018" priority="47"/>
  </conditionalFormatting>
  <conditionalFormatting sqref="Y12">
    <cfRule type="duplicateValues" dxfId="2017" priority="64"/>
  </conditionalFormatting>
  <conditionalFormatting sqref="Y13">
    <cfRule type="duplicateValues" dxfId="2016" priority="63"/>
  </conditionalFormatting>
  <conditionalFormatting sqref="Y14">
    <cfRule type="duplicateValues" dxfId="2015" priority="62"/>
  </conditionalFormatting>
  <conditionalFormatting sqref="Y15">
    <cfRule type="duplicateValues" dxfId="2014" priority="61"/>
  </conditionalFormatting>
  <conditionalFormatting sqref="Y16">
    <cfRule type="duplicateValues" dxfId="2013" priority="60"/>
  </conditionalFormatting>
  <conditionalFormatting sqref="Y17">
    <cfRule type="duplicateValues" dxfId="2012" priority="59"/>
  </conditionalFormatting>
  <conditionalFormatting sqref="Y18">
    <cfRule type="duplicateValues" dxfId="2011" priority="58"/>
  </conditionalFormatting>
  <conditionalFormatting sqref="Y19">
    <cfRule type="duplicateValues" dxfId="2010" priority="57"/>
  </conditionalFormatting>
  <conditionalFormatting sqref="Y20">
    <cfRule type="duplicateValues" dxfId="2009" priority="56"/>
  </conditionalFormatting>
  <conditionalFormatting sqref="Y21">
    <cfRule type="duplicateValues" dxfId="2008" priority="55"/>
  </conditionalFormatting>
  <conditionalFormatting sqref="Y22">
    <cfRule type="duplicateValues" dxfId="2007" priority="54"/>
  </conditionalFormatting>
  <conditionalFormatting sqref="Y23">
    <cfRule type="duplicateValues" dxfId="2006" priority="53"/>
  </conditionalFormatting>
  <conditionalFormatting sqref="Y24">
    <cfRule type="duplicateValues" dxfId="2005" priority="52"/>
  </conditionalFormatting>
  <conditionalFormatting sqref="Y25">
    <cfRule type="duplicateValues" dxfId="2004" priority="51"/>
  </conditionalFormatting>
  <conditionalFormatting sqref="Y26">
    <cfRule type="duplicateValues" dxfId="2003" priority="50"/>
  </conditionalFormatting>
  <conditionalFormatting sqref="Y27">
    <cfRule type="duplicateValues" dxfId="2002" priority="49"/>
  </conditionalFormatting>
  <conditionalFormatting sqref="Y28">
    <cfRule type="duplicateValues" dxfId="2001" priority="48"/>
  </conditionalFormatting>
  <conditionalFormatting sqref="AA6:AA7">
    <cfRule type="duplicateValues" dxfId="2000" priority="110"/>
  </conditionalFormatting>
  <conditionalFormatting sqref="AA11">
    <cfRule type="duplicateValues" dxfId="1999" priority="46"/>
  </conditionalFormatting>
  <conditionalFormatting sqref="AA11:AA28">
    <cfRule type="duplicateValues" dxfId="1998" priority="28"/>
  </conditionalFormatting>
  <conditionalFormatting sqref="AA12">
    <cfRule type="duplicateValues" dxfId="1997" priority="45"/>
  </conditionalFormatting>
  <conditionalFormatting sqref="AA13">
    <cfRule type="duplicateValues" dxfId="1996" priority="44"/>
  </conditionalFormatting>
  <conditionalFormatting sqref="AA14">
    <cfRule type="duplicateValues" dxfId="1995" priority="43"/>
  </conditionalFormatting>
  <conditionalFormatting sqref="AA15">
    <cfRule type="duplicateValues" dxfId="1994" priority="42"/>
  </conditionalFormatting>
  <conditionalFormatting sqref="AA16">
    <cfRule type="duplicateValues" dxfId="1993" priority="41"/>
  </conditionalFormatting>
  <conditionalFormatting sqref="AA17">
    <cfRule type="duplicateValues" dxfId="1992" priority="40"/>
  </conditionalFormatting>
  <conditionalFormatting sqref="AA18">
    <cfRule type="duplicateValues" dxfId="1991" priority="39"/>
  </conditionalFormatting>
  <conditionalFormatting sqref="AA19">
    <cfRule type="duplicateValues" dxfId="1990" priority="38"/>
  </conditionalFormatting>
  <conditionalFormatting sqref="AA20">
    <cfRule type="duplicateValues" dxfId="1989" priority="37"/>
  </conditionalFormatting>
  <conditionalFormatting sqref="AA21">
    <cfRule type="duplicateValues" dxfId="1988" priority="36"/>
  </conditionalFormatting>
  <conditionalFormatting sqref="AA22">
    <cfRule type="duplicateValues" dxfId="1987" priority="35"/>
  </conditionalFormatting>
  <conditionalFormatting sqref="AA23">
    <cfRule type="duplicateValues" dxfId="1986" priority="34"/>
  </conditionalFormatting>
  <conditionalFormatting sqref="AA24">
    <cfRule type="duplicateValues" dxfId="1985" priority="33"/>
  </conditionalFormatting>
  <conditionalFormatting sqref="AA25">
    <cfRule type="duplicateValues" dxfId="1984" priority="32"/>
  </conditionalFormatting>
  <conditionalFormatting sqref="AA26">
    <cfRule type="duplicateValues" dxfId="1983" priority="31"/>
  </conditionalFormatting>
  <conditionalFormatting sqref="AA27">
    <cfRule type="duplicateValues" dxfId="1982" priority="30"/>
  </conditionalFormatting>
  <conditionalFormatting sqref="AA28">
    <cfRule type="duplicateValues" dxfId="1981" priority="29"/>
  </conditionalFormatting>
  <conditionalFormatting sqref="AC6:AC7">
    <cfRule type="duplicateValues" dxfId="1980" priority="108"/>
  </conditionalFormatting>
  <conditionalFormatting sqref="AC11">
    <cfRule type="duplicateValues" dxfId="1979" priority="27"/>
  </conditionalFormatting>
  <conditionalFormatting sqref="AC11:AC28">
    <cfRule type="duplicateValues" dxfId="1978" priority="9"/>
  </conditionalFormatting>
  <conditionalFormatting sqref="AC12">
    <cfRule type="duplicateValues" dxfId="1977" priority="26"/>
  </conditionalFormatting>
  <conditionalFormatting sqref="AC13">
    <cfRule type="duplicateValues" dxfId="1976" priority="25"/>
  </conditionalFormatting>
  <conditionalFormatting sqref="AC14">
    <cfRule type="duplicateValues" dxfId="1975" priority="24"/>
  </conditionalFormatting>
  <conditionalFormatting sqref="AC15">
    <cfRule type="duplicateValues" dxfId="1974" priority="23"/>
  </conditionalFormatting>
  <conditionalFormatting sqref="AC16">
    <cfRule type="duplicateValues" dxfId="1973" priority="22"/>
  </conditionalFormatting>
  <conditionalFormatting sqref="AC17">
    <cfRule type="duplicateValues" dxfId="1972" priority="21"/>
  </conditionalFormatting>
  <conditionalFormatting sqref="AC18">
    <cfRule type="duplicateValues" dxfId="1971" priority="20"/>
  </conditionalFormatting>
  <conditionalFormatting sqref="AC19">
    <cfRule type="duplicateValues" dxfId="1970" priority="19"/>
  </conditionalFormatting>
  <conditionalFormatting sqref="AC20">
    <cfRule type="duplicateValues" dxfId="1969" priority="18"/>
  </conditionalFormatting>
  <conditionalFormatting sqref="AC21">
    <cfRule type="duplicateValues" dxfId="1968" priority="17"/>
  </conditionalFormatting>
  <conditionalFormatting sqref="AC22">
    <cfRule type="duplicateValues" dxfId="1967" priority="16"/>
  </conditionalFormatting>
  <conditionalFormatting sqref="AC23">
    <cfRule type="duplicateValues" dxfId="1966" priority="15"/>
  </conditionalFormatting>
  <conditionalFormatting sqref="AC24">
    <cfRule type="duplicateValues" dxfId="1965" priority="14"/>
  </conditionalFormatting>
  <conditionalFormatting sqref="AC25">
    <cfRule type="duplicateValues" dxfId="1964" priority="13"/>
  </conditionalFormatting>
  <conditionalFormatting sqref="AC26">
    <cfRule type="duplicateValues" dxfId="1963" priority="12"/>
  </conditionalFormatting>
  <conditionalFormatting sqref="AC27">
    <cfRule type="duplicateValues" dxfId="1962" priority="11"/>
  </conditionalFormatting>
  <conditionalFormatting sqref="AC28">
    <cfRule type="duplicateValues" dxfId="196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K6" sqref="K6:L9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67" t="s">
        <v>325</v>
      </c>
      <c r="D2" s="167"/>
      <c r="E2" s="167" t="s">
        <v>321</v>
      </c>
      <c r="F2" s="167"/>
      <c r="G2" s="167" t="s">
        <v>326</v>
      </c>
      <c r="H2" s="167"/>
      <c r="I2" s="167"/>
      <c r="J2" s="167"/>
      <c r="K2" s="167"/>
      <c r="L2" s="167"/>
      <c r="M2" s="167" t="s">
        <v>322</v>
      </c>
      <c r="N2" s="167"/>
      <c r="O2" s="167"/>
      <c r="P2" s="167"/>
      <c r="Q2" s="167"/>
      <c r="R2" s="167"/>
      <c r="S2" s="167" t="s">
        <v>327</v>
      </c>
      <c r="T2" s="167"/>
      <c r="U2" s="167" t="s">
        <v>328</v>
      </c>
      <c r="V2" s="167"/>
      <c r="W2" s="167" t="s">
        <v>323</v>
      </c>
      <c r="X2" s="167"/>
    </row>
    <row r="3" spans="1:28" s="3" customFormat="1" ht="30" customHeight="1" thickBot="1" x14ac:dyDescent="0.25">
      <c r="A3" s="181" t="s">
        <v>25</v>
      </c>
      <c r="B3" s="10" t="s">
        <v>236</v>
      </c>
      <c r="C3" s="168">
        <v>112893</v>
      </c>
      <c r="D3" s="169"/>
      <c r="E3" s="168">
        <v>204845</v>
      </c>
      <c r="F3" s="169"/>
      <c r="G3" s="173">
        <v>176284</v>
      </c>
      <c r="H3" s="174"/>
      <c r="I3" s="174"/>
      <c r="J3" s="174"/>
      <c r="K3" s="174"/>
      <c r="L3" s="175"/>
      <c r="M3" s="168">
        <v>200095</v>
      </c>
      <c r="N3" s="169"/>
      <c r="O3" s="169"/>
      <c r="P3" s="169"/>
      <c r="Q3" s="169"/>
      <c r="R3" s="170"/>
      <c r="S3" s="168">
        <v>203375</v>
      </c>
      <c r="T3" s="170"/>
      <c r="U3" s="173" t="s">
        <v>240</v>
      </c>
      <c r="V3" s="175"/>
      <c r="W3" s="168">
        <v>203089</v>
      </c>
      <c r="X3" s="170"/>
      <c r="Y3" s="47">
        <v>205613</v>
      </c>
      <c r="Z3" s="45"/>
      <c r="AA3" s="45"/>
      <c r="AB3" s="46"/>
    </row>
    <row r="4" spans="1:28" s="3" customFormat="1" ht="50.1" customHeight="1" thickBot="1" x14ac:dyDescent="0.25">
      <c r="A4" s="182"/>
      <c r="B4" s="7" t="s">
        <v>26</v>
      </c>
      <c r="C4" s="139" t="s">
        <v>203</v>
      </c>
      <c r="D4" s="141"/>
      <c r="E4" s="48" t="s">
        <v>193</v>
      </c>
      <c r="F4" s="53"/>
      <c r="G4" s="139" t="s">
        <v>202</v>
      </c>
      <c r="H4" s="140"/>
      <c r="I4" s="140"/>
      <c r="J4" s="140"/>
      <c r="K4" s="140"/>
      <c r="L4" s="141"/>
      <c r="M4" s="50" t="s">
        <v>200</v>
      </c>
      <c r="N4" s="52"/>
      <c r="O4" s="50"/>
      <c r="P4" s="52"/>
      <c r="Q4" s="50"/>
      <c r="R4" s="52"/>
      <c r="S4" s="179" t="s">
        <v>270</v>
      </c>
      <c r="T4" s="180"/>
      <c r="U4" s="139" t="s">
        <v>93</v>
      </c>
      <c r="V4" s="141"/>
      <c r="W4" s="50" t="s">
        <v>241</v>
      </c>
      <c r="X4" s="52"/>
      <c r="Y4" s="48" t="s">
        <v>232</v>
      </c>
      <c r="Z4" s="49"/>
      <c r="AA4" s="49"/>
      <c r="AB4" s="53"/>
    </row>
    <row r="5" spans="1:28" s="3" customFormat="1" ht="49.5" customHeight="1" thickBot="1" x14ac:dyDescent="0.25">
      <c r="A5" s="183"/>
      <c r="B5" s="5"/>
      <c r="C5" s="139" t="s">
        <v>115</v>
      </c>
      <c r="D5" s="141"/>
      <c r="E5" s="48" t="s">
        <v>193</v>
      </c>
      <c r="F5" s="53"/>
      <c r="G5" s="139" t="s">
        <v>117</v>
      </c>
      <c r="H5" s="141"/>
      <c r="I5" s="139" t="s">
        <v>116</v>
      </c>
      <c r="J5" s="141"/>
      <c r="K5" s="139" t="s">
        <v>118</v>
      </c>
      <c r="L5" s="141"/>
      <c r="M5" s="48" t="s">
        <v>158</v>
      </c>
      <c r="N5" s="53"/>
      <c r="O5" s="48" t="s">
        <v>157</v>
      </c>
      <c r="P5" s="53"/>
      <c r="Q5" s="48" t="s">
        <v>159</v>
      </c>
      <c r="R5" s="53"/>
      <c r="S5" s="179" t="s">
        <v>269</v>
      </c>
      <c r="T5" s="180"/>
      <c r="U5" s="139" t="s">
        <v>119</v>
      </c>
      <c r="V5" s="141"/>
      <c r="W5" s="48" t="s">
        <v>242</v>
      </c>
      <c r="X5" s="52"/>
      <c r="Y5" s="48" t="s">
        <v>233</v>
      </c>
      <c r="Z5" s="53"/>
      <c r="AA5" s="48" t="s">
        <v>237</v>
      </c>
      <c r="AB5" s="53"/>
    </row>
    <row r="6" spans="1:28" s="3" customFormat="1" ht="16.5" thickBot="1" x14ac:dyDescent="0.25">
      <c r="A6" s="113"/>
      <c r="B6" s="117" t="s">
        <v>257</v>
      </c>
      <c r="C6" s="176" t="s">
        <v>273</v>
      </c>
      <c r="D6" s="153"/>
      <c r="E6" s="148">
        <v>37.783019000000003</v>
      </c>
      <c r="F6" s="149"/>
      <c r="G6" s="148">
        <v>39.70082</v>
      </c>
      <c r="H6" s="149"/>
      <c r="I6" s="148">
        <v>39.317300000000003</v>
      </c>
      <c r="J6" s="149"/>
      <c r="K6" s="148">
        <v>39.562240000000003</v>
      </c>
      <c r="L6" s="149"/>
      <c r="M6" s="148">
        <v>39.00804145</v>
      </c>
      <c r="N6" s="149"/>
      <c r="O6" s="148">
        <v>38.930371780000002</v>
      </c>
      <c r="P6" s="149"/>
      <c r="Q6" s="148">
        <v>39.343961839999999</v>
      </c>
      <c r="R6" s="149"/>
      <c r="S6" s="156" t="s">
        <v>267</v>
      </c>
      <c r="T6" s="149"/>
      <c r="U6" s="152" t="s">
        <v>275</v>
      </c>
      <c r="V6" s="153"/>
      <c r="W6" s="148">
        <v>38.895589999999999</v>
      </c>
      <c r="X6" s="149"/>
      <c r="Y6" s="70"/>
      <c r="Z6" s="71"/>
      <c r="AA6" s="70"/>
      <c r="AB6" s="71"/>
    </row>
    <row r="7" spans="1:28" s="3" customFormat="1" ht="16.5" thickBot="1" x14ac:dyDescent="0.25">
      <c r="A7" s="113"/>
      <c r="B7" s="117" t="s">
        <v>258</v>
      </c>
      <c r="C7" s="157" t="s">
        <v>274</v>
      </c>
      <c r="D7" s="155"/>
      <c r="E7" s="158">
        <v>80.478217000000001</v>
      </c>
      <c r="F7" s="159"/>
      <c r="G7" s="158">
        <v>-79.789400000000001</v>
      </c>
      <c r="H7" s="159"/>
      <c r="I7" s="158">
        <v>-80.220160000000007</v>
      </c>
      <c r="J7" s="159"/>
      <c r="K7" s="158">
        <v>-79.812989999999999</v>
      </c>
      <c r="L7" s="159"/>
      <c r="M7" s="158">
        <v>-80.30804784</v>
      </c>
      <c r="N7" s="159"/>
      <c r="O7" s="158">
        <v>-79.905321130000004</v>
      </c>
      <c r="P7" s="159"/>
      <c r="Q7" s="158">
        <v>-80.23740574</v>
      </c>
      <c r="R7" s="159"/>
      <c r="S7" s="165" t="s">
        <v>268</v>
      </c>
      <c r="T7" s="151"/>
      <c r="U7" s="158" t="s">
        <v>276</v>
      </c>
      <c r="V7" s="159"/>
      <c r="W7" s="158">
        <v>-79.767989999999998</v>
      </c>
      <c r="X7" s="159"/>
      <c r="Y7" s="70"/>
      <c r="Z7" s="71"/>
      <c r="AA7" s="70"/>
      <c r="AB7" s="71"/>
    </row>
    <row r="8" spans="1:28" s="3" customFormat="1" ht="20.100000000000001" customHeight="1" thickBot="1" x14ac:dyDescent="0.25">
      <c r="A8" s="137"/>
      <c r="B8" s="11" t="s">
        <v>30</v>
      </c>
      <c r="C8" s="144" t="s">
        <v>54</v>
      </c>
      <c r="D8" s="145"/>
      <c r="E8" s="54" t="s">
        <v>194</v>
      </c>
      <c r="F8" s="55"/>
      <c r="G8" s="144" t="s">
        <v>35</v>
      </c>
      <c r="H8" s="145"/>
      <c r="I8" s="144" t="s">
        <v>33</v>
      </c>
      <c r="J8" s="145"/>
      <c r="K8" s="144" t="s">
        <v>329</v>
      </c>
      <c r="L8" s="145"/>
      <c r="M8" s="54" t="s">
        <v>162</v>
      </c>
      <c r="N8" s="55"/>
      <c r="O8" s="54" t="s">
        <v>160</v>
      </c>
      <c r="P8" s="55"/>
      <c r="Q8" s="54" t="s">
        <v>164</v>
      </c>
      <c r="R8" s="55"/>
      <c r="S8" s="56" t="s">
        <v>265</v>
      </c>
      <c r="T8" s="57"/>
      <c r="U8" s="186" t="s">
        <v>50</v>
      </c>
      <c r="V8" s="187"/>
      <c r="W8" s="54" t="s">
        <v>243</v>
      </c>
      <c r="X8" s="55"/>
      <c r="Y8" s="56" t="s">
        <v>234</v>
      </c>
      <c r="Z8" s="57"/>
      <c r="AA8" s="56" t="s">
        <v>238</v>
      </c>
      <c r="AB8" s="57"/>
    </row>
    <row r="9" spans="1:28" s="3" customFormat="1" ht="20.100000000000001" customHeight="1" thickBot="1" x14ac:dyDescent="0.25">
      <c r="A9" s="138"/>
      <c r="B9" s="12"/>
      <c r="C9" s="146" t="s">
        <v>72</v>
      </c>
      <c r="D9" s="147"/>
      <c r="E9" s="56" t="s">
        <v>99</v>
      </c>
      <c r="F9" s="57"/>
      <c r="G9" s="184" t="s">
        <v>36</v>
      </c>
      <c r="H9" s="185"/>
      <c r="I9" s="146" t="s">
        <v>42</v>
      </c>
      <c r="J9" s="147"/>
      <c r="K9" s="184" t="s">
        <v>51</v>
      </c>
      <c r="L9" s="185"/>
      <c r="M9" s="56" t="s">
        <v>163</v>
      </c>
      <c r="N9" s="57"/>
      <c r="O9" s="56" t="s">
        <v>161</v>
      </c>
      <c r="P9" s="57"/>
      <c r="Q9" s="56" t="s">
        <v>165</v>
      </c>
      <c r="R9" s="57"/>
      <c r="S9" s="56" t="s">
        <v>266</v>
      </c>
      <c r="T9" s="57"/>
      <c r="U9" s="184" t="s">
        <v>51</v>
      </c>
      <c r="V9" s="185"/>
      <c r="W9" s="56" t="s">
        <v>244</v>
      </c>
      <c r="X9" s="57"/>
      <c r="Y9" s="56" t="s">
        <v>235</v>
      </c>
      <c r="Z9" s="57"/>
      <c r="AA9" s="56" t="s">
        <v>239</v>
      </c>
      <c r="AB9" s="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84.2</v>
      </c>
      <c r="E11" s="114">
        <v>65</v>
      </c>
      <c r="F11" s="18">
        <f>IF(E11="No Bid","",IF(E11&lt;&gt;0,E11+'Basic Price Adjustment'!$E33,""))</f>
        <v>63.7</v>
      </c>
      <c r="G11" s="114">
        <v>55</v>
      </c>
      <c r="H11" s="18">
        <f>IF(G11="No Bid","",IF(G11&lt;&gt;0,G11+'Basic Price Adjustment'!$E33,""))</f>
        <v>53.7</v>
      </c>
      <c r="I11" s="114">
        <v>65.5</v>
      </c>
      <c r="J11" s="18">
        <f>IF(I11="No Bid","",IF(I11&lt;&gt;0,I11+'Basic Price Adjustment'!$E33,""))</f>
        <v>64.2</v>
      </c>
      <c r="K11" s="114">
        <v>55</v>
      </c>
      <c r="L11" s="18">
        <f>IF(K11="No Bid","",IF(K11&lt;&gt;0,K11+'Basic Price Adjustment'!$E33,""))</f>
        <v>53.7</v>
      </c>
      <c r="M11" s="114">
        <v>70.959999999999994</v>
      </c>
      <c r="N11" s="18">
        <f>IF(M11="No Bid","",IF(M11&lt;&gt;0,M11+'Basic Price Adjustment'!$E33,""))</f>
        <v>69.66</v>
      </c>
      <c r="O11" s="114">
        <v>66.31</v>
      </c>
      <c r="P11" s="18">
        <f>IF(O11="No Bid","",IF(O11&lt;&gt;0,O11+'Basic Price Adjustment'!$E33,""))</f>
        <v>65.010000000000005</v>
      </c>
      <c r="Q11" s="114">
        <v>70.959999999999994</v>
      </c>
      <c r="R11" s="18">
        <f>IF(Q11="No Bid","",IF(Q11&lt;&gt;0,Q11+'Basic Price Adjustment'!$E33,""))</f>
        <v>69.66</v>
      </c>
      <c r="S11" s="114">
        <v>82</v>
      </c>
      <c r="T11" s="18">
        <f>IF(S11="No Bid","",IF(S11&lt;&gt;0,S11+'Basic Price Adjustment'!$E33,""))</f>
        <v>80.7</v>
      </c>
      <c r="U11" s="114">
        <v>67</v>
      </c>
      <c r="V11" s="18">
        <f>IF(U11="No Bid","",IF(U11&lt;&gt;0,U11+'Basic Price Adjustment'!$E33,""))</f>
        <v>65.7</v>
      </c>
      <c r="W11" s="114">
        <v>68.25</v>
      </c>
      <c r="X11" s="18">
        <f>IF(W11="No Bid","",IF(W11&lt;&gt;0,W11+'Basic Price Adjustment'!$E33,""))</f>
        <v>66.95</v>
      </c>
      <c r="Y11" s="39">
        <v>72.75</v>
      </c>
      <c r="Z11" s="18">
        <f>IF(Y11="No Bid","",IF(Y11&lt;&gt;0,Y11+'Basic Price Adjustment'!$E33,""))</f>
        <v>71.45</v>
      </c>
      <c r="AA11" s="39">
        <v>62.75</v>
      </c>
      <c r="AB11" s="18">
        <f>IF(AA11="No Bid","",IF(AA11&lt;&gt;0,AA11+'Basic Price Adjustment'!$E33,""))</f>
        <v>61.45</v>
      </c>
    </row>
    <row r="12" spans="1:28" s="2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87.29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55.79</v>
      </c>
      <c r="I12" s="114">
        <v>69</v>
      </c>
      <c r="J12" s="18">
        <f>IF(I12="No Bid","",IF(I12&lt;&gt;0,I12+'Basic Price Adjustment'!$E34,""))</f>
        <v>67.540000000000006</v>
      </c>
      <c r="K12" s="114">
        <v>57.25</v>
      </c>
      <c r="L12" s="18">
        <f>IF(K12="No Bid","",IF(K12&lt;&gt;0,K12+'Basic Price Adjustment'!$E34,""))</f>
        <v>55.79</v>
      </c>
      <c r="M12" s="114">
        <v>74.989999999999995</v>
      </c>
      <c r="N12" s="18">
        <f>IF(M12="No Bid","",IF(M12&lt;&gt;0,M12+'Basic Price Adjustment'!$E34,""))</f>
        <v>73.53</v>
      </c>
      <c r="O12" s="114">
        <v>65.83</v>
      </c>
      <c r="P12" s="18">
        <f>IF(O12="No Bid","",IF(O12&lt;&gt;0,O12+'Basic Price Adjustment'!$E34,""))</f>
        <v>64.37</v>
      </c>
      <c r="Q12" s="114">
        <v>74.989999999999995</v>
      </c>
      <c r="R12" s="18">
        <f>IF(Q12="No Bid","",IF(Q12&lt;&gt;0,Q12+'Basic Price Adjustment'!$E34,""))</f>
        <v>73.53</v>
      </c>
      <c r="S12" s="114">
        <v>88</v>
      </c>
      <c r="T12" s="18">
        <f>IF(S12="No Bid","",IF(S12&lt;&gt;0,S12+'Basic Price Adjustment'!$E34,""))</f>
        <v>86.54</v>
      </c>
      <c r="U12" s="114">
        <v>70</v>
      </c>
      <c r="V12" s="18">
        <f>IF(U12="No Bid","",IF(U12&lt;&gt;0,U12+'Basic Price Adjustment'!$E34,""))</f>
        <v>68.540000000000006</v>
      </c>
      <c r="W12" s="114">
        <v>68.25</v>
      </c>
      <c r="X12" s="18">
        <f>IF(W12="No Bid","",IF(W12&lt;&gt;0,W12+'Basic Price Adjustment'!$E34,""))</f>
        <v>66.790000000000006</v>
      </c>
      <c r="Y12" s="32">
        <v>80</v>
      </c>
      <c r="Z12" s="18">
        <f>IF(Y12="No Bid","",IF(Y12&lt;&gt;0,Y12+'Basic Price Adjustment'!$E34,""))</f>
        <v>78.540000000000006</v>
      </c>
      <c r="AA12" s="32">
        <v>69</v>
      </c>
      <c r="AB12" s="18">
        <f>IF(AA12="No Bid","",IF(AA12&lt;&gt;0,AA12+'Basic Price Adjustment'!$E34,""))</f>
        <v>67.540000000000006</v>
      </c>
    </row>
    <row r="13" spans="1:28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86.35</v>
      </c>
      <c r="E13" s="114">
        <v>74.5</v>
      </c>
      <c r="F13" s="18">
        <f>IF(E13="No Bid","",IF(E13&lt;&gt;0,E13+'Basic Price Adjustment'!$E35,""))</f>
        <v>72.849999999999994</v>
      </c>
      <c r="G13" s="114">
        <v>57.75</v>
      </c>
      <c r="H13" s="18">
        <f>IF(G13="No Bid","",IF(G13&lt;&gt;0,G13+'Basic Price Adjustment'!$E35,""))</f>
        <v>56.1</v>
      </c>
      <c r="I13" s="114">
        <v>68</v>
      </c>
      <c r="J13" s="18">
        <f>IF(I13="No Bid","",IF(I13&lt;&gt;0,I13+'Basic Price Adjustment'!$E35,""))</f>
        <v>66.349999999999994</v>
      </c>
      <c r="K13" s="114">
        <v>57.75</v>
      </c>
      <c r="L13" s="18">
        <f>IF(K13="No Bid","",IF(K13&lt;&gt;0,K13+'Basic Price Adjustment'!$E35,""))</f>
        <v>56.1</v>
      </c>
      <c r="M13" s="114">
        <v>75.260000000000005</v>
      </c>
      <c r="N13" s="18">
        <f>IF(M13="No Bid","",IF(M13&lt;&gt;0,M13+'Basic Price Adjustment'!$E35,""))</f>
        <v>73.61</v>
      </c>
      <c r="O13" s="114">
        <v>71.680000000000007</v>
      </c>
      <c r="P13" s="18">
        <f>IF(O13="No Bid","",IF(O13&lt;&gt;0,O13+'Basic Price Adjustment'!$E35,""))</f>
        <v>70.03</v>
      </c>
      <c r="Q13" s="114">
        <v>75.260000000000005</v>
      </c>
      <c r="R13" s="18">
        <f>IF(Q13="No Bid","",IF(Q13&lt;&gt;0,Q13+'Basic Price Adjustment'!$E35,""))</f>
        <v>73.61</v>
      </c>
      <c r="S13" s="114">
        <v>88</v>
      </c>
      <c r="T13" s="18">
        <f>IF(S13="No Bid","",IF(S13&lt;&gt;0,S13+'Basic Price Adjustment'!$E35,""))</f>
        <v>86.35</v>
      </c>
      <c r="U13" s="114">
        <v>72</v>
      </c>
      <c r="V13" s="18">
        <f>IF(U13="No Bid","",IF(U13&lt;&gt;0,U13+'Basic Price Adjustment'!$E35,""))</f>
        <v>70.349999999999994</v>
      </c>
      <c r="W13" s="114">
        <v>74.25</v>
      </c>
      <c r="X13" s="18">
        <f>IF(W13="No Bid","",IF(W13&lt;&gt;0,W13+'Basic Price Adjustment'!$E35,""))</f>
        <v>72.599999999999994</v>
      </c>
      <c r="Y13" s="38">
        <v>80</v>
      </c>
      <c r="Z13" s="18">
        <f>IF(Y13="No Bid","",IF(Y13&lt;&gt;0,Y13+'Basic Price Adjustment'!$E35,""))</f>
        <v>78.349999999999994</v>
      </c>
      <c r="AA13" s="38">
        <v>69</v>
      </c>
      <c r="AB13" s="18">
        <f>IF(AA13="No Bid","",IF(AA13&lt;&gt;0,AA13+'Basic Price Adjustment'!$E35,""))</f>
        <v>67.349999999999994</v>
      </c>
    </row>
    <row r="14" spans="1:28" s="2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86.35</v>
      </c>
      <c r="E14" s="114">
        <v>74.5</v>
      </c>
      <c r="F14" s="18">
        <f>IF(E14="No Bid","",IF(E14&lt;&gt;0,E14+'Basic Price Adjustment'!$E36,""))</f>
        <v>72.849999999999994</v>
      </c>
      <c r="G14" s="114">
        <v>57.75</v>
      </c>
      <c r="H14" s="18">
        <f>IF(G14="No Bid","",IF(G14&lt;&gt;0,G14+'Basic Price Adjustment'!$E36,""))</f>
        <v>56.1</v>
      </c>
      <c r="I14" s="114">
        <v>68</v>
      </c>
      <c r="J14" s="18">
        <f>IF(I14="No Bid","",IF(I14&lt;&gt;0,I14+'Basic Price Adjustment'!$E36,""))</f>
        <v>66.349999999999994</v>
      </c>
      <c r="K14" s="114">
        <v>57.75</v>
      </c>
      <c r="L14" s="18">
        <f>IF(K14="No Bid","",IF(K14&lt;&gt;0,K14+'Basic Price Adjustment'!$E36,""))</f>
        <v>56.1</v>
      </c>
      <c r="M14" s="114">
        <v>75.260000000000005</v>
      </c>
      <c r="N14" s="18">
        <f>IF(M14="No Bid","",IF(M14&lt;&gt;0,M14+'Basic Price Adjustment'!$E36,""))</f>
        <v>73.61</v>
      </c>
      <c r="O14" s="114">
        <v>71.680000000000007</v>
      </c>
      <c r="P14" s="18">
        <f>IF(O14="No Bid","",IF(O14&lt;&gt;0,O14+'Basic Price Adjustment'!$E36,""))</f>
        <v>70.03</v>
      </c>
      <c r="Q14" s="114">
        <v>75.260000000000005</v>
      </c>
      <c r="R14" s="18">
        <f>IF(Q14="No Bid","",IF(Q14&lt;&gt;0,Q14+'Basic Price Adjustment'!$E36,""))</f>
        <v>73.61</v>
      </c>
      <c r="S14" s="114">
        <v>88</v>
      </c>
      <c r="T14" s="18">
        <f>IF(S14="No Bid","",IF(S14&lt;&gt;0,S14+'Basic Price Adjustment'!$E36,""))</f>
        <v>86.35</v>
      </c>
      <c r="U14" s="114">
        <v>72</v>
      </c>
      <c r="V14" s="18">
        <f>IF(U14="No Bid","",IF(U14&lt;&gt;0,U14+'Basic Price Adjustment'!$E36,""))</f>
        <v>70.349999999999994</v>
      </c>
      <c r="W14" s="114">
        <v>74.25</v>
      </c>
      <c r="X14" s="18">
        <f>IF(W14="No Bid","",IF(W14&lt;&gt;0,W14+'Basic Price Adjustment'!$E36,""))</f>
        <v>72.599999999999994</v>
      </c>
      <c r="Y14" s="32">
        <v>80</v>
      </c>
      <c r="Z14" s="18">
        <f>IF(Y14="No Bid","",IF(Y14&lt;&gt;0,Y14+'Basic Price Adjustment'!$E36,""))</f>
        <v>78.349999999999994</v>
      </c>
      <c r="AA14" s="32">
        <v>69</v>
      </c>
      <c r="AB14" s="18">
        <f>IF(AA14="No Bid","",IF(AA14&lt;&gt;0,AA14+'Basic Price Adjustment'!$E36,""))</f>
        <v>67.349999999999994</v>
      </c>
    </row>
    <row r="15" spans="1:28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87.54</v>
      </c>
      <c r="E15" s="114">
        <v>78.5</v>
      </c>
      <c r="F15" s="18">
        <f>IF(E15="No Bid","",IF(E15&lt;&gt;0,E15+'Basic Price Adjustment'!$E37,""))</f>
        <v>76.790000000000006</v>
      </c>
      <c r="G15" s="114">
        <v>58.5</v>
      </c>
      <c r="H15" s="18">
        <f>IF(G15="No Bid","",IF(G15&lt;&gt;0,G15+'Basic Price Adjustment'!$E37,""))</f>
        <v>56.79</v>
      </c>
      <c r="I15" s="114">
        <v>69</v>
      </c>
      <c r="J15" s="18">
        <f>IF(I15="No Bid","",IF(I15&lt;&gt;0,I15+'Basic Price Adjustment'!$E37,""))</f>
        <v>67.290000000000006</v>
      </c>
      <c r="K15" s="114">
        <v>58.5</v>
      </c>
      <c r="L15" s="18">
        <f>IF(K15="No Bid","",IF(K15&lt;&gt;0,K15+'Basic Price Adjustment'!$E37,""))</f>
        <v>56.79</v>
      </c>
      <c r="M15" s="114">
        <v>75.459999999999994</v>
      </c>
      <c r="N15" s="18">
        <f>IF(M15="No Bid","",IF(M15&lt;&gt;0,M15+'Basic Price Adjustment'!$E37,""))</f>
        <v>73.75</v>
      </c>
      <c r="O15" s="114">
        <v>72.78</v>
      </c>
      <c r="P15" s="18">
        <f>IF(O15="No Bid","",IF(O15&lt;&gt;0,O15+'Basic Price Adjustment'!$E37,""))</f>
        <v>71.070000000000007</v>
      </c>
      <c r="Q15" s="114">
        <v>75.459999999999994</v>
      </c>
      <c r="R15" s="18">
        <f>IF(Q15="No Bid","",IF(Q15&lt;&gt;0,Q15+'Basic Price Adjustment'!$E37,""))</f>
        <v>73.75</v>
      </c>
      <c r="S15" s="114">
        <v>88</v>
      </c>
      <c r="T15" s="18">
        <f>IF(S15="No Bid","",IF(S15&lt;&gt;0,S15+'Basic Price Adjustment'!$E37,""))</f>
        <v>86.29</v>
      </c>
      <c r="U15" s="114">
        <v>71</v>
      </c>
      <c r="V15" s="18">
        <f>IF(U15="No Bid","",IF(U15&lt;&gt;0,U15+'Basic Price Adjustment'!$E37,""))</f>
        <v>69.290000000000006</v>
      </c>
      <c r="W15" s="114">
        <v>74.25</v>
      </c>
      <c r="X15" s="18">
        <f>IF(W15="No Bid","",IF(W15&lt;&gt;0,W15+'Basic Price Adjustment'!$E37,""))</f>
        <v>72.540000000000006</v>
      </c>
      <c r="Y15" s="38">
        <v>80</v>
      </c>
      <c r="Z15" s="18">
        <f>IF(Y15="No Bid","",IF(Y15&lt;&gt;0,Y15+'Basic Price Adjustment'!$E37,""))</f>
        <v>78.290000000000006</v>
      </c>
      <c r="AA15" s="38">
        <v>69</v>
      </c>
      <c r="AB15" s="18">
        <f>IF(AA15="No Bid","",IF(AA15&lt;&gt;0,AA15+'Basic Price Adjustment'!$E37,""))</f>
        <v>67.290000000000006</v>
      </c>
    </row>
    <row r="16" spans="1:28" s="2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101.07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60.32</v>
      </c>
      <c r="I16" s="114">
        <v>74</v>
      </c>
      <c r="J16" s="18">
        <f>IF(I16="No Bid","",IF(I16&lt;&gt;0,I16+'Basic Price Adjustment'!$E38,""))</f>
        <v>72.319999999999993</v>
      </c>
      <c r="K16" s="114">
        <v>62</v>
      </c>
      <c r="L16" s="18">
        <f>IF(K16="No Bid","",IF(K16&lt;&gt;0,K16+'Basic Price Adjustment'!$E38,""))</f>
        <v>60.32</v>
      </c>
      <c r="M16" s="114">
        <v>79.3</v>
      </c>
      <c r="N16" s="18">
        <f>IF(M16="No Bid","",IF(M16&lt;&gt;0,M16+'Basic Price Adjustment'!$E38,""))</f>
        <v>77.61999999999999</v>
      </c>
      <c r="O16" s="114">
        <v>75.819999999999993</v>
      </c>
      <c r="P16" s="18">
        <f>IF(O16="No Bid","",IF(O16&lt;&gt;0,O16+'Basic Price Adjustment'!$E38,""))</f>
        <v>74.139999999999986</v>
      </c>
      <c r="Q16" s="114">
        <v>79.3</v>
      </c>
      <c r="R16" s="18">
        <f>IF(Q16="No Bid","",IF(Q16&lt;&gt;0,Q16+'Basic Price Adjustment'!$E38,""))</f>
        <v>77.61999999999999</v>
      </c>
      <c r="S16" s="114">
        <v>100</v>
      </c>
      <c r="T16" s="18">
        <f>IF(S16="No Bid","",IF(S16&lt;&gt;0,S16+'Basic Price Adjustment'!$E38,""))</f>
        <v>98.32</v>
      </c>
      <c r="U16" s="114">
        <v>71</v>
      </c>
      <c r="V16" s="18">
        <f>IF(U16="No Bid","",IF(U16&lt;&gt;0,U16+'Basic Price Adjustment'!$E38,""))</f>
        <v>69.319999999999993</v>
      </c>
      <c r="W16" s="114">
        <v>80.5</v>
      </c>
      <c r="X16" s="18">
        <f>IF(W16="No Bid","",IF(W16&lt;&gt;0,W16+'Basic Price Adjustment'!$E38,""))</f>
        <v>78.819999999999993</v>
      </c>
      <c r="Y16" s="32">
        <v>93</v>
      </c>
      <c r="Z16" s="18">
        <f>IF(Y16="No Bid","",IF(Y16&lt;&gt;0,Y16+'Basic Price Adjustment'!$E38,""))</f>
        <v>91.32</v>
      </c>
      <c r="AA16" s="32">
        <v>83</v>
      </c>
      <c r="AB16" s="18">
        <f>IF(AA16="No Bid","",IF(AA16&lt;&gt;0,AA16+'Basic Price Adjustment'!$E38,""))</f>
        <v>81.319999999999993</v>
      </c>
    </row>
    <row r="17" spans="1:28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87.7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59.45</v>
      </c>
      <c r="I17" s="114">
        <v>71.8</v>
      </c>
      <c r="J17" s="18">
        <f>IF(I17="No Bid","",IF(I17&lt;&gt;0,I17+'Basic Price Adjustment'!$E39,""))</f>
        <v>70.25</v>
      </c>
      <c r="K17" s="114">
        <v>61</v>
      </c>
      <c r="L17" s="18">
        <f>IF(K17="No Bid","",IF(K17&lt;&gt;0,K17+'Basic Price Adjustment'!$E39,""))</f>
        <v>59.45</v>
      </c>
      <c r="M17" s="114">
        <v>75.3</v>
      </c>
      <c r="N17" s="18">
        <f>IF(M17="No Bid","",IF(M17&lt;&gt;0,M17+'Basic Price Adjustment'!$E39,""))</f>
        <v>73.75</v>
      </c>
      <c r="O17" s="114">
        <v>71.709999999999994</v>
      </c>
      <c r="P17" s="18">
        <f>IF(O17="No Bid","",IF(O17&lt;&gt;0,O17+'Basic Price Adjustment'!$E39,""))</f>
        <v>70.16</v>
      </c>
      <c r="Q17" s="114">
        <v>75.3</v>
      </c>
      <c r="R17" s="18">
        <f>IF(Q17="No Bid","",IF(Q17&lt;&gt;0,Q17+'Basic Price Adjustment'!$E39,""))</f>
        <v>73.75</v>
      </c>
      <c r="S17" s="114">
        <v>88</v>
      </c>
      <c r="T17" s="18">
        <f>IF(S17="No Bid","",IF(S17&lt;&gt;0,S17+'Basic Price Adjustment'!$E39,""))</f>
        <v>86.45</v>
      </c>
      <c r="U17" s="114">
        <v>76</v>
      </c>
      <c r="V17" s="18">
        <f>IF(U17="No Bid","",IF(U17&lt;&gt;0,U17+'Basic Price Adjustment'!$E39,""))</f>
        <v>74.45</v>
      </c>
      <c r="W17" s="114">
        <v>75.5</v>
      </c>
      <c r="X17" s="18">
        <f>IF(W17="No Bid","",IF(W17&lt;&gt;0,W17+'Basic Price Adjustment'!$E39,""))</f>
        <v>73.95</v>
      </c>
      <c r="Y17" s="38">
        <v>82</v>
      </c>
      <c r="Z17" s="18">
        <f>IF(Y17="No Bid","",IF(Y17&lt;&gt;0,Y17+'Basic Price Adjustment'!$E39,""))</f>
        <v>80.45</v>
      </c>
      <c r="AA17" s="38">
        <v>72</v>
      </c>
      <c r="AB17" s="18">
        <f>IF(AA17="No Bid","",IF(AA17&lt;&gt;0,AA17+'Basic Price Adjustment'!$E39,""))</f>
        <v>70.45</v>
      </c>
    </row>
    <row r="18" spans="1:28" s="2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90.22</v>
      </c>
      <c r="E18" s="114">
        <v>79.5</v>
      </c>
      <c r="F18" s="18">
        <f>IF(E18="No Bid","",IF(E18&lt;&gt;0,E18+'Basic Price Adjustment'!$E40,""))</f>
        <v>77.47</v>
      </c>
      <c r="G18" s="114">
        <v>67</v>
      </c>
      <c r="H18" s="18">
        <f>IF(G18="No Bid","",IF(G18&lt;&gt;0,G18+'Basic Price Adjustment'!$E40,""))</f>
        <v>64.97</v>
      </c>
      <c r="I18" s="114">
        <v>76</v>
      </c>
      <c r="J18" s="18">
        <f>IF(I18="No Bid","",IF(I18&lt;&gt;0,I18+'Basic Price Adjustment'!$E40,""))</f>
        <v>73.97</v>
      </c>
      <c r="K18" s="114">
        <v>67</v>
      </c>
      <c r="L18" s="18">
        <f>IF(K18="No Bid","",IF(K18&lt;&gt;0,K18+'Basic Price Adjustment'!$E40,""))</f>
        <v>64.97</v>
      </c>
      <c r="M18" s="114">
        <v>80.22</v>
      </c>
      <c r="N18" s="18">
        <f>IF(M18="No Bid","",IF(M18&lt;&gt;0,M18+'Basic Price Adjustment'!$E40,""))</f>
        <v>78.19</v>
      </c>
      <c r="O18" s="114">
        <v>80.86</v>
      </c>
      <c r="P18" s="18">
        <f>IF(O18="No Bid","",IF(O18&lt;&gt;0,O18+'Basic Price Adjustment'!$E40,""))</f>
        <v>78.83</v>
      </c>
      <c r="Q18" s="114">
        <v>80.22</v>
      </c>
      <c r="R18" s="18">
        <f>IF(Q18="No Bid","",IF(Q18&lt;&gt;0,Q18+'Basic Price Adjustment'!$E40,""))</f>
        <v>78.19</v>
      </c>
      <c r="S18" s="114">
        <v>92</v>
      </c>
      <c r="T18" s="18">
        <f>IF(S18="No Bid","",IF(S18&lt;&gt;0,S18+'Basic Price Adjustment'!$E40,""))</f>
        <v>89.97</v>
      </c>
      <c r="U18" s="114">
        <v>69.8</v>
      </c>
      <c r="V18" s="18">
        <f>IF(U18="No Bid","",IF(U18&lt;&gt;0,U18+'Basic Price Adjustment'!$E40,""))</f>
        <v>67.77</v>
      </c>
      <c r="W18" s="114">
        <v>81</v>
      </c>
      <c r="X18" s="18">
        <f>IF(W18="No Bid","",IF(W18&lt;&gt;0,W18+'Basic Price Adjustment'!$E40,""))</f>
        <v>78.97</v>
      </c>
      <c r="Y18" s="32">
        <v>84</v>
      </c>
      <c r="Z18" s="18">
        <f>IF(Y18="No Bid","",IF(Y18&lt;&gt;0,Y18+'Basic Price Adjustment'!$E40,""))</f>
        <v>81.97</v>
      </c>
      <c r="AA18" s="32">
        <v>77</v>
      </c>
      <c r="AB18" s="18">
        <f>IF(AA18="No Bid","",IF(AA18&lt;&gt;0,AA18+'Basic Price Adjustment'!$E40,""))</f>
        <v>74.97</v>
      </c>
    </row>
    <row r="19" spans="1:28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100.75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68.650000000000006</v>
      </c>
      <c r="I19" s="114">
        <v>80.3</v>
      </c>
      <c r="J19" s="18">
        <f>IF(I19="No Bid","",IF(I19&lt;&gt;0,I19+'Basic Price Adjustment'!$E41,""))</f>
        <v>78.3</v>
      </c>
      <c r="K19" s="114">
        <v>70.650000000000006</v>
      </c>
      <c r="L19" s="18">
        <f>IF(K19="No Bid","",IF(K19&lt;&gt;0,K19+'Basic Price Adjustment'!$E41,""))</f>
        <v>68.650000000000006</v>
      </c>
      <c r="M19" s="114">
        <v>85.26</v>
      </c>
      <c r="N19" s="18">
        <f>IF(M19="No Bid","",IF(M19&lt;&gt;0,M19+'Basic Price Adjustment'!$E41,""))</f>
        <v>83.26</v>
      </c>
      <c r="O19" s="114">
        <v>81.650000000000006</v>
      </c>
      <c r="P19" s="18">
        <f>IF(O19="No Bid","",IF(O19&lt;&gt;0,O19+'Basic Price Adjustment'!$E41,""))</f>
        <v>79.650000000000006</v>
      </c>
      <c r="Q19" s="114">
        <v>85.26</v>
      </c>
      <c r="R19" s="18">
        <f>IF(Q19="No Bid","",IF(Q19&lt;&gt;0,Q19+'Basic Price Adjustment'!$E41,""))</f>
        <v>83.26</v>
      </c>
      <c r="S19" s="114">
        <v>103</v>
      </c>
      <c r="T19" s="18">
        <f>IF(S19="No Bid","",IF(S19&lt;&gt;0,S19+'Basic Price Adjustment'!$E41,""))</f>
        <v>101</v>
      </c>
      <c r="U19" s="114">
        <v>72.95</v>
      </c>
      <c r="V19" s="18">
        <f>IF(U19="No Bid","",IF(U19&lt;&gt;0,U19+'Basic Price Adjustment'!$E41,""))</f>
        <v>70.95</v>
      </c>
      <c r="W19" s="114">
        <v>83.5</v>
      </c>
      <c r="X19" s="18">
        <f>IF(W19="No Bid","",IF(W19&lt;&gt;0,W19+'Basic Price Adjustment'!$E41,""))</f>
        <v>81.5</v>
      </c>
      <c r="Y19" s="38">
        <v>86</v>
      </c>
      <c r="Z19" s="18">
        <f>IF(Y19="No Bid","",IF(Y19&lt;&gt;0,Y19+'Basic Price Adjustment'!$E41,""))</f>
        <v>84</v>
      </c>
      <c r="AA19" s="38">
        <v>79</v>
      </c>
      <c r="AB19" s="18">
        <f>IF(AA19="No Bid","",IF(AA19&lt;&gt;0,AA19+'Basic Price Adjustment'!$E41,""))</f>
        <v>77</v>
      </c>
    </row>
    <row r="20" spans="1:28" s="2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89.5</v>
      </c>
      <c r="E20" s="114">
        <v>79.5</v>
      </c>
      <c r="F20" s="18">
        <f>IF(E20="No Bid","",IF(E20&lt;&gt;0,E20+'Basic Price Adjustment'!$E42,""))</f>
        <v>77.5</v>
      </c>
      <c r="G20" s="114">
        <v>67</v>
      </c>
      <c r="H20" s="18">
        <f>IF(G20="No Bid","",IF(G20&lt;&gt;0,G20+'Basic Price Adjustment'!$E42,""))</f>
        <v>65</v>
      </c>
      <c r="I20" s="114">
        <v>76</v>
      </c>
      <c r="J20" s="18">
        <f>IF(I20="No Bid","",IF(I20&lt;&gt;0,I20+'Basic Price Adjustment'!$E42,""))</f>
        <v>74</v>
      </c>
      <c r="K20" s="114">
        <v>67</v>
      </c>
      <c r="L20" s="18">
        <f>IF(K20="No Bid","",IF(K20&lt;&gt;0,K20+'Basic Price Adjustment'!$E42,""))</f>
        <v>65</v>
      </c>
      <c r="M20" s="114">
        <v>80.23</v>
      </c>
      <c r="N20" s="18">
        <f>IF(M20="No Bid","",IF(M20&lt;&gt;0,M20+'Basic Price Adjustment'!$E42,""))</f>
        <v>78.23</v>
      </c>
      <c r="O20" s="114">
        <v>78.900000000000006</v>
      </c>
      <c r="P20" s="18">
        <f>IF(O20="No Bid","",IF(O20&lt;&gt;0,O20+'Basic Price Adjustment'!$E42,""))</f>
        <v>76.900000000000006</v>
      </c>
      <c r="Q20" s="114">
        <v>80.23</v>
      </c>
      <c r="R20" s="18">
        <f>IF(Q20="No Bid","",IF(Q20&lt;&gt;0,Q20+'Basic Price Adjustment'!$E42,""))</f>
        <v>78.23</v>
      </c>
      <c r="S20" s="114">
        <v>92</v>
      </c>
      <c r="T20" s="18">
        <f>IF(S20="No Bid","",IF(S20&lt;&gt;0,S20+'Basic Price Adjustment'!$E42,""))</f>
        <v>90</v>
      </c>
      <c r="U20" s="114">
        <v>79.5</v>
      </c>
      <c r="V20" s="18">
        <f>IF(U20="No Bid","",IF(U20&lt;&gt;0,U20+'Basic Price Adjustment'!$E42,""))</f>
        <v>77.5</v>
      </c>
      <c r="W20" s="114">
        <v>81</v>
      </c>
      <c r="X20" s="18">
        <f>IF(W20="No Bid","",IF(W20&lt;&gt;0,W20+'Basic Price Adjustment'!$E42,""))</f>
        <v>79</v>
      </c>
      <c r="Y20" s="32">
        <v>84</v>
      </c>
      <c r="Z20" s="18">
        <f>IF(Y20="No Bid","",IF(Y20&lt;&gt;0,Y20+'Basic Price Adjustment'!$E42,""))</f>
        <v>82</v>
      </c>
      <c r="AA20" s="32">
        <v>77</v>
      </c>
      <c r="AB20" s="18">
        <f>IF(AA20="No Bid","",IF(AA20&lt;&gt;0,AA20+'Basic Price Adjustment'!$E42,""))</f>
        <v>75</v>
      </c>
    </row>
    <row r="21" spans="1:28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99.78</v>
      </c>
      <c r="E21" s="114">
        <v>85</v>
      </c>
      <c r="F21" s="18">
        <f>IF(E21="No Bid","",IF(E21&lt;&gt;0,E21+'Basic Price Adjustment'!$E43,""))</f>
        <v>83.03</v>
      </c>
      <c r="G21" s="114">
        <v>67.8</v>
      </c>
      <c r="H21" s="18">
        <f>IF(G21="No Bid","",IF(G21&lt;&gt;0,G21+'Basic Price Adjustment'!$E43,""))</f>
        <v>65.83</v>
      </c>
      <c r="I21" s="114">
        <v>78</v>
      </c>
      <c r="J21" s="18">
        <f>IF(I21="No Bid","",IF(I21&lt;&gt;0,I21+'Basic Price Adjustment'!$E43,""))</f>
        <v>76.03</v>
      </c>
      <c r="K21" s="114">
        <v>67.8</v>
      </c>
      <c r="L21" s="18">
        <f>IF(K21="No Bid","",IF(K21&lt;&gt;0,K21+'Basic Price Adjustment'!$E43,""))</f>
        <v>65.83</v>
      </c>
      <c r="M21" s="114">
        <v>85.42</v>
      </c>
      <c r="N21" s="18">
        <f>IF(M21="No Bid","",IF(M21&lt;&gt;0,M21+'Basic Price Adjustment'!$E43,""))</f>
        <v>83.45</v>
      </c>
      <c r="O21" s="114">
        <v>81.66</v>
      </c>
      <c r="P21" s="18">
        <f>IF(O21="No Bid","",IF(O21&lt;&gt;0,O21+'Basic Price Adjustment'!$E43,""))</f>
        <v>79.69</v>
      </c>
      <c r="Q21" s="114">
        <v>85.42</v>
      </c>
      <c r="R21" s="18">
        <f>IF(Q21="No Bid","",IF(Q21&lt;&gt;0,Q21+'Basic Price Adjustment'!$E43,""))</f>
        <v>83.45</v>
      </c>
      <c r="S21" s="114">
        <v>100</v>
      </c>
      <c r="T21" s="18">
        <f>IF(S21="No Bid","",IF(S21&lt;&gt;0,S21+'Basic Price Adjustment'!$E43,""))</f>
        <v>98.03</v>
      </c>
      <c r="U21" s="114">
        <v>81.25</v>
      </c>
      <c r="V21" s="18">
        <f>IF(U21="No Bid","",IF(U21&lt;&gt;0,U21+'Basic Price Adjustment'!$E43,""))</f>
        <v>79.28</v>
      </c>
      <c r="W21" s="114">
        <v>83.5</v>
      </c>
      <c r="X21" s="18">
        <f>IF(W21="No Bid","",IF(W21&lt;&gt;0,W21+'Basic Price Adjustment'!$E43,""))</f>
        <v>81.53</v>
      </c>
      <c r="Y21" s="38">
        <v>102.5</v>
      </c>
      <c r="Z21" s="18">
        <f>IF(Y21="No Bid","",IF(Y21&lt;&gt;0,Y21+'Basic Price Adjustment'!$E43,""))</f>
        <v>100.53</v>
      </c>
      <c r="AA21" s="38">
        <v>95.5</v>
      </c>
      <c r="AB21" s="18">
        <f>IF(AA21="No Bid","",IF(AA21&lt;&gt;0,AA21+'Basic Price Adjustment'!$E43,""))</f>
        <v>93.53</v>
      </c>
    </row>
    <row r="22" spans="1:28" s="2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101.52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97.52</v>
      </c>
      <c r="I22" s="114">
        <v>104</v>
      </c>
      <c r="J22" s="18">
        <f>IF(I22="No Bid","",IF(I22&lt;&gt;0,I22+'Basic Price Adjustment'!$E44,""))</f>
        <v>101.52</v>
      </c>
      <c r="K22" s="114">
        <v>100</v>
      </c>
      <c r="L22" s="18">
        <f>IF(K22="No Bid","",IF(K22&lt;&gt;0,K22+'Basic Price Adjustment'!$E44,""))</f>
        <v>97.52</v>
      </c>
      <c r="M22" s="114">
        <v>100.73</v>
      </c>
      <c r="N22" s="18">
        <f>IF(M22="No Bid","",IF(M22&lt;&gt;0,M22+'Basic Price Adjustment'!$E44,""))</f>
        <v>98.25</v>
      </c>
      <c r="O22" s="114">
        <v>90</v>
      </c>
      <c r="P22" s="18">
        <f>IF(O22="No Bid","",IF(O22&lt;&gt;0,O22+'Basic Price Adjustment'!$E44,""))</f>
        <v>87.52</v>
      </c>
      <c r="Q22" s="114">
        <v>108.01</v>
      </c>
      <c r="R22" s="18">
        <f>IF(Q22="No Bid","",IF(Q22&lt;&gt;0,Q22+'Basic Price Adjustment'!$E44,""))</f>
        <v>105.53</v>
      </c>
      <c r="S22" s="114"/>
      <c r="T22" s="18" t="str">
        <f>IF(S22="No Bid","",IF(S22&lt;&gt;0,S22+'Basic Price Adjustment'!$E44,""))</f>
        <v/>
      </c>
      <c r="U22" s="114">
        <v>103.75</v>
      </c>
      <c r="V22" s="18">
        <f>IF(U22="No Bid","",IF(U22&lt;&gt;0,U22+'Basic Price Adjustment'!$E44,""))</f>
        <v>101.27</v>
      </c>
      <c r="W22" s="114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115.27</v>
      </c>
      <c r="AA22" s="32">
        <v>100.5</v>
      </c>
      <c r="AB22" s="18">
        <f>IF(AA22="No Bid","",IF(AA22&lt;&gt;0,AA22+'Basic Price Adjustment'!$E44,""))</f>
        <v>98.02</v>
      </c>
    </row>
    <row r="23" spans="1:28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101.65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100.65</v>
      </c>
      <c r="I23" s="114">
        <v>107</v>
      </c>
      <c r="J23" s="18">
        <f>IF(I23="No Bid","",IF(I23&lt;&gt;0,I23+'Basic Price Adjustment'!$E45,""))</f>
        <v>104.65</v>
      </c>
      <c r="K23" s="114">
        <v>103</v>
      </c>
      <c r="L23" s="18">
        <f>IF(K23="No Bid","",IF(K23&lt;&gt;0,K23+'Basic Price Adjustment'!$E45,""))</f>
        <v>100.65</v>
      </c>
      <c r="M23" s="114">
        <v>103.38</v>
      </c>
      <c r="N23" s="18">
        <f>IF(M23="No Bid","",IF(M23&lt;&gt;0,M23+'Basic Price Adjustment'!$E45,""))</f>
        <v>101.03</v>
      </c>
      <c r="O23" s="114">
        <v>91.74</v>
      </c>
      <c r="P23" s="18">
        <f>IF(O23="No Bid","",IF(O23&lt;&gt;0,O23+'Basic Price Adjustment'!$E45,""))</f>
        <v>89.39</v>
      </c>
      <c r="Q23" s="114">
        <v>110.8</v>
      </c>
      <c r="R23" s="18">
        <f>IF(Q23="No Bid","",IF(Q23&lt;&gt;0,Q23+'Basic Price Adjustment'!$E45,""))</f>
        <v>108.45</v>
      </c>
      <c r="S23" s="114"/>
      <c r="T23" s="18" t="str">
        <f>IF(S23="No Bid","",IF(S23&lt;&gt;0,S23+'Basic Price Adjustment'!$E45,""))</f>
        <v/>
      </c>
      <c r="U23" s="114">
        <v>108</v>
      </c>
      <c r="V23" s="18">
        <f>IF(U23="No Bid","",IF(U23&lt;&gt;0,U23+'Basic Price Adjustment'!$E45,""))</f>
        <v>105.65</v>
      </c>
      <c r="W23" s="114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127.65</v>
      </c>
      <c r="AA23" s="38">
        <v>122</v>
      </c>
      <c r="AB23" s="18">
        <f>IF(AA23="No Bid","",IF(AA23&lt;&gt;0,AA23+'Basic Price Adjustment'!$E45,""))</f>
        <v>119.65</v>
      </c>
    </row>
    <row r="24" spans="1:28" s="2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101.61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75.41</v>
      </c>
      <c r="I24" s="114">
        <v>93</v>
      </c>
      <c r="J24" s="18">
        <f>IF(I24="No Bid","",IF(I24&lt;&gt;0,I24+'Basic Price Adjustment'!$E46,""))</f>
        <v>90.61</v>
      </c>
      <c r="K24" s="114">
        <v>77.8</v>
      </c>
      <c r="L24" s="18">
        <f>IF(K24="No Bid","",IF(K24&lt;&gt;0,K24+'Basic Price Adjustment'!$E46,""))</f>
        <v>75.41</v>
      </c>
      <c r="M24" s="114">
        <v>97.14</v>
      </c>
      <c r="N24" s="18">
        <f>IF(M24="No Bid","",IF(M24&lt;&gt;0,M24+'Basic Price Adjustment'!$E46,""))</f>
        <v>94.75</v>
      </c>
      <c r="O24" s="114">
        <v>91.76</v>
      </c>
      <c r="P24" s="18">
        <f>IF(O24="No Bid","",IF(O24&lt;&gt;0,O24+'Basic Price Adjustment'!$E46,""))</f>
        <v>89.37</v>
      </c>
      <c r="Q24" s="114">
        <v>106.19</v>
      </c>
      <c r="R24" s="18">
        <f>IF(Q24="No Bid","",IF(Q24&lt;&gt;0,Q24+'Basic Price Adjustment'!$E46,""))</f>
        <v>103.8</v>
      </c>
      <c r="S24" s="114">
        <v>102</v>
      </c>
      <c r="T24" s="18">
        <f>IF(S24="No Bid","",IF(S24&lt;&gt;0,S24+'Basic Price Adjustment'!$E46,""))</f>
        <v>99.61</v>
      </c>
      <c r="U24" s="114">
        <v>84</v>
      </c>
      <c r="V24" s="18">
        <f>IF(U24="No Bid","",IF(U24&lt;&gt;0,U24+'Basic Price Adjustment'!$E46,""))</f>
        <v>81.61</v>
      </c>
      <c r="W24" s="114">
        <v>101.5</v>
      </c>
      <c r="X24" s="18">
        <f>IF(W24="No Bid","",IF(W24&lt;&gt;0,W24+'Basic Price Adjustment'!$E46,""))</f>
        <v>99.11</v>
      </c>
      <c r="Y24" s="32">
        <v>114.75</v>
      </c>
      <c r="Z24" s="18">
        <f>IF(Y24="No Bid","",IF(Y24&lt;&gt;0,Y24+'Basic Price Adjustment'!$E46,""))</f>
        <v>112.36</v>
      </c>
      <c r="AA24" s="32">
        <v>98.5</v>
      </c>
      <c r="AB24" s="18">
        <f>IF(AA24="No Bid","",IF(AA24&lt;&gt;0,AA24+'Basic Price Adjustment'!$E46,""))</f>
        <v>96.11</v>
      </c>
    </row>
    <row r="25" spans="1:28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101.55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77.55</v>
      </c>
      <c r="I25" s="114">
        <v>97</v>
      </c>
      <c r="J25" s="18">
        <f>IF(I25="No Bid","",IF(I25&lt;&gt;0,I25+'Basic Price Adjustment'!$E47,""))</f>
        <v>94.55</v>
      </c>
      <c r="K25" s="114">
        <v>80</v>
      </c>
      <c r="L25" s="18">
        <f>IF(K25="No Bid","",IF(K25&lt;&gt;0,K25+'Basic Price Adjustment'!$E47,""))</f>
        <v>77.55</v>
      </c>
      <c r="M25" s="114">
        <v>100.45</v>
      </c>
      <c r="N25" s="18">
        <f>IF(M25="No Bid","",IF(M25&lt;&gt;0,M25+'Basic Price Adjustment'!$E47,""))</f>
        <v>98</v>
      </c>
      <c r="O25" s="114">
        <v>95.61</v>
      </c>
      <c r="P25" s="18">
        <f>IF(O25="No Bid","",IF(O25&lt;&gt;0,O25+'Basic Price Adjustment'!$E47,""))</f>
        <v>93.16</v>
      </c>
      <c r="Q25" s="114">
        <v>107.24</v>
      </c>
      <c r="R25" s="18">
        <f>IF(Q25="No Bid","",IF(Q25&lt;&gt;0,Q25+'Basic Price Adjustment'!$E47,""))</f>
        <v>104.78999999999999</v>
      </c>
      <c r="S25" s="114">
        <v>104</v>
      </c>
      <c r="T25" s="18">
        <f>IF(S25="No Bid","",IF(S25&lt;&gt;0,S25+'Basic Price Adjustment'!$E47,""))</f>
        <v>101.55</v>
      </c>
      <c r="U25" s="114">
        <v>86.05</v>
      </c>
      <c r="V25" s="18">
        <f>IF(U25="No Bid","",IF(U25&lt;&gt;0,U25+'Basic Price Adjustment'!$E47,""))</f>
        <v>83.6</v>
      </c>
      <c r="W25" s="114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124.05</v>
      </c>
      <c r="AA25" s="38">
        <v>121</v>
      </c>
      <c r="AB25" s="18">
        <f>IF(AA25="No Bid","",IF(AA25&lt;&gt;0,AA25+'Basic Price Adjustment'!$E47,""))</f>
        <v>118.55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92.41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65.41</v>
      </c>
      <c r="I26" s="114">
        <v>81.400000000000006</v>
      </c>
      <c r="J26" s="18">
        <f>IF(I26="No Bid","",IF(I26&lt;&gt;0,I26+'Basic Price Adjustment'!$E48,""))</f>
        <v>79.56</v>
      </c>
      <c r="K26" s="114">
        <v>67.25</v>
      </c>
      <c r="L26" s="18">
        <f>IF(K26="No Bid","",IF(K26&lt;&gt;0,K26+'Basic Price Adjustment'!$E48,""))</f>
        <v>65.41</v>
      </c>
      <c r="M26" s="114">
        <v>86.13</v>
      </c>
      <c r="N26" s="18">
        <f>IF(M26="No Bid","",IF(M26&lt;&gt;0,M26+'Basic Price Adjustment'!$E48,""))</f>
        <v>84.289999999999992</v>
      </c>
      <c r="O26" s="114">
        <v>81.22</v>
      </c>
      <c r="P26" s="18">
        <f>IF(O26="No Bid","",IF(O26&lt;&gt;0,O26+'Basic Price Adjustment'!$E48,""))</f>
        <v>79.38</v>
      </c>
      <c r="Q26" s="114">
        <v>89.64</v>
      </c>
      <c r="R26" s="18">
        <f>IF(Q26="No Bid","",IF(Q26&lt;&gt;0,Q26+'Basic Price Adjustment'!$E48,""))</f>
        <v>87.8</v>
      </c>
      <c r="S26" s="114">
        <v>96</v>
      </c>
      <c r="T26" s="18">
        <f>IF(S26="No Bid","",IF(S26&lt;&gt;0,S26+'Basic Price Adjustment'!$E48,""))</f>
        <v>94.16</v>
      </c>
      <c r="U26" s="114">
        <v>79.150000000000006</v>
      </c>
      <c r="V26" s="18">
        <f>IF(U26="No Bid","",IF(U26&lt;&gt;0,U26+'Basic Price Adjustment'!$E48,""))</f>
        <v>77.31</v>
      </c>
      <c r="W26" s="114">
        <v>79</v>
      </c>
      <c r="X26" s="18">
        <f>IF(W26="No Bid","",IF(W26&lt;&gt;0,W26+'Basic Price Adjustment'!$E48,""))</f>
        <v>77.16</v>
      </c>
      <c r="Y26" s="32">
        <v>83.25</v>
      </c>
      <c r="Z26" s="18">
        <f>IF(Y26="No Bid","",IF(Y26&lt;&gt;0,Y26+'Basic Price Adjustment'!$E48,""))</f>
        <v>81.41</v>
      </c>
      <c r="AA26" s="32">
        <v>76.25</v>
      </c>
      <c r="AB26" s="18">
        <f>IF(AA26="No Bid","",IF(AA26&lt;&gt;0,AA26+'Basic Price Adjustment'!$E48,""))</f>
        <v>74.41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102.91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67.36</v>
      </c>
      <c r="I27" s="114">
        <v>81.400000000000006</v>
      </c>
      <c r="J27" s="18">
        <f>IF(I27="No Bid","",IF(I27&lt;&gt;0,I27+'Basic Price Adjustment'!$E49,""))</f>
        <v>79.56</v>
      </c>
      <c r="K27" s="114">
        <v>69.2</v>
      </c>
      <c r="L27" s="18">
        <f>IF(K27="No Bid","",IF(K27&lt;&gt;0,K27+'Basic Price Adjustment'!$E49,""))</f>
        <v>67.36</v>
      </c>
      <c r="M27" s="114">
        <v>88.91</v>
      </c>
      <c r="N27" s="18">
        <f>IF(M27="No Bid","",IF(M27&lt;&gt;0,M27+'Basic Price Adjustment'!$E49,""))</f>
        <v>87.07</v>
      </c>
      <c r="O27" s="114">
        <v>84.75</v>
      </c>
      <c r="P27" s="18">
        <f>IF(O27="No Bid","",IF(O27&lt;&gt;0,O27+'Basic Price Adjustment'!$E49,""))</f>
        <v>82.91</v>
      </c>
      <c r="Q27" s="114">
        <v>92.33</v>
      </c>
      <c r="R27" s="18">
        <f>IF(Q27="No Bid","",IF(Q27&lt;&gt;0,Q27+'Basic Price Adjustment'!$E49,""))</f>
        <v>90.49</v>
      </c>
      <c r="S27" s="114">
        <v>102</v>
      </c>
      <c r="T27" s="18">
        <f>IF(S27="No Bid","",IF(S27&lt;&gt;0,S27+'Basic Price Adjustment'!$E49,""))</f>
        <v>100.16</v>
      </c>
      <c r="U27" s="114">
        <v>82.05</v>
      </c>
      <c r="V27" s="18">
        <f>IF(U27="No Bid","",IF(U27&lt;&gt;0,U27+'Basic Price Adjustment'!$E49,""))</f>
        <v>80.209999999999994</v>
      </c>
      <c r="W27" s="114">
        <v>79</v>
      </c>
      <c r="X27" s="18">
        <f>IF(W27="No Bid","",IF(W27&lt;&gt;0,W27+'Basic Price Adjustment'!$E49,""))</f>
        <v>77.16</v>
      </c>
      <c r="Y27" s="38">
        <v>104</v>
      </c>
      <c r="Z27" s="18">
        <f>IF(Y27="No Bid","",IF(Y27&lt;&gt;0,Y27+'Basic Price Adjustment'!$E49,""))</f>
        <v>102.16</v>
      </c>
      <c r="AA27" s="38">
        <v>99</v>
      </c>
      <c r="AB27" s="18">
        <f>IF(AA27="No Bid","",IF(AA27&lt;&gt;0,AA27+'Basic Price Adjustment'!$E49,""))</f>
        <v>97.16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89.63</v>
      </c>
      <c r="E28" s="114">
        <v>79.5</v>
      </c>
      <c r="F28" s="18">
        <f>IF(E28="No Bid","",IF(E28&lt;&gt;0,E28+'Basic Price Adjustment'!$E50,""))</f>
        <v>77.63</v>
      </c>
      <c r="G28" s="114">
        <v>60</v>
      </c>
      <c r="H28" s="18">
        <f>IF(G28="No Bid","",IF(G28&lt;&gt;0,G28+'Basic Price Adjustment'!$E50,""))</f>
        <v>58.13</v>
      </c>
      <c r="I28" s="114">
        <v>70</v>
      </c>
      <c r="J28" s="18">
        <f>IF(I28="No Bid","",IF(I28&lt;&gt;0,I28+'Basic Price Adjustment'!$E50,""))</f>
        <v>68.13</v>
      </c>
      <c r="K28" s="114">
        <v>60</v>
      </c>
      <c r="L28" s="18">
        <f>IF(K28="No Bid","",IF(K28&lt;&gt;0,K28+'Basic Price Adjustment'!$E50,""))</f>
        <v>58.13</v>
      </c>
      <c r="M28" s="114">
        <v>79.91</v>
      </c>
      <c r="N28" s="18">
        <f>IF(M28="No Bid","",IF(M28&lt;&gt;0,M28+'Basic Price Adjustment'!$E50,""))</f>
        <v>78.039999999999992</v>
      </c>
      <c r="O28" s="114">
        <v>80.75</v>
      </c>
      <c r="P28" s="18">
        <f>IF(O28="No Bid","",IF(O28&lt;&gt;0,O28+'Basic Price Adjustment'!$E50,""))</f>
        <v>78.88</v>
      </c>
      <c r="Q28" s="114">
        <v>81.89</v>
      </c>
      <c r="R28" s="18">
        <f>IF(Q28="No Bid","",IF(Q28&lt;&gt;0,Q28+'Basic Price Adjustment'!$E50,""))</f>
        <v>80.02</v>
      </c>
      <c r="S28" s="114">
        <v>92</v>
      </c>
      <c r="T28" s="18">
        <f>IF(S28="No Bid","",IF(S28&lt;&gt;0,S28+'Basic Price Adjustment'!$E50,""))</f>
        <v>90.13</v>
      </c>
      <c r="U28" s="114">
        <v>62.7</v>
      </c>
      <c r="V28" s="18">
        <f>IF(U28="No Bid","",IF(U28&lt;&gt;0,U28+'Basic Price Adjustment'!$E50,""))</f>
        <v>60.830000000000005</v>
      </c>
      <c r="W28" s="114">
        <v>81</v>
      </c>
      <c r="X28" s="18">
        <f>IF(W28="No Bid","",IF(W28&lt;&gt;0,W28+'Basic Price Adjustment'!$E50,""))</f>
        <v>79.13</v>
      </c>
      <c r="Y28" s="33">
        <v>84</v>
      </c>
      <c r="Z28" s="18">
        <f>IF(Y28="No Bid","",IF(Y28&lt;&gt;0,Y28+'Basic Price Adjustment'!$E50,""))</f>
        <v>82.13</v>
      </c>
      <c r="AA28" s="33">
        <v>77</v>
      </c>
      <c r="AB28" s="18">
        <f>IF(AA28="No Bid","",IF(AA28&lt;&gt;0,AA28+'Basic Price Adjustment'!$E50,""))</f>
        <v>75.13</v>
      </c>
    </row>
  </sheetData>
  <mergeCells count="58"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  <mergeCell ref="I7:J7"/>
    <mergeCell ref="U6:V6"/>
    <mergeCell ref="U7:V7"/>
    <mergeCell ref="Q6:R6"/>
    <mergeCell ref="Q7:R7"/>
    <mergeCell ref="M6:N6"/>
    <mergeCell ref="M7:N7"/>
    <mergeCell ref="O6:P6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G9:H9"/>
    <mergeCell ref="G8:H8"/>
    <mergeCell ref="I9:J9"/>
    <mergeCell ref="U9:V9"/>
    <mergeCell ref="I8:J8"/>
    <mergeCell ref="K8:L8"/>
    <mergeCell ref="K9:L9"/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</mergeCells>
  <conditionalFormatting sqref="B6:B7">
    <cfRule type="duplicateValues" dxfId="1960" priority="249"/>
  </conditionalFormatting>
  <conditionalFormatting sqref="C2">
    <cfRule type="duplicateValues" dxfId="1959" priority="7"/>
  </conditionalFormatting>
  <conditionalFormatting sqref="C6:C7">
    <cfRule type="duplicateValues" dxfId="1958" priority="248"/>
  </conditionalFormatting>
  <conditionalFormatting sqref="C11">
    <cfRule type="duplicateValues" dxfId="1957" priority="247"/>
  </conditionalFormatting>
  <conditionalFormatting sqref="C11:C28">
    <cfRule type="duplicateValues" dxfId="1956" priority="229"/>
  </conditionalFormatting>
  <conditionalFormatting sqref="C12">
    <cfRule type="duplicateValues" dxfId="1955" priority="246"/>
  </conditionalFormatting>
  <conditionalFormatting sqref="C13">
    <cfRule type="duplicateValues" dxfId="1954" priority="245"/>
  </conditionalFormatting>
  <conditionalFormatting sqref="C14">
    <cfRule type="duplicateValues" dxfId="1953" priority="244"/>
  </conditionalFormatting>
  <conditionalFormatting sqref="C15">
    <cfRule type="duplicateValues" dxfId="1952" priority="243"/>
  </conditionalFormatting>
  <conditionalFormatting sqref="C16">
    <cfRule type="duplicateValues" dxfId="1951" priority="242"/>
  </conditionalFormatting>
  <conditionalFormatting sqref="C17">
    <cfRule type="duplicateValues" dxfId="1950" priority="241"/>
  </conditionalFormatting>
  <conditionalFormatting sqref="C18">
    <cfRule type="duplicateValues" dxfId="1949" priority="240"/>
  </conditionalFormatting>
  <conditionalFormatting sqref="C19">
    <cfRule type="duplicateValues" dxfId="1948" priority="239"/>
  </conditionalFormatting>
  <conditionalFormatting sqref="C20">
    <cfRule type="duplicateValues" dxfId="1947" priority="238"/>
  </conditionalFormatting>
  <conditionalFormatting sqref="C21">
    <cfRule type="duplicateValues" dxfId="1946" priority="237"/>
  </conditionalFormatting>
  <conditionalFormatting sqref="C22">
    <cfRule type="duplicateValues" dxfId="1945" priority="236"/>
  </conditionalFormatting>
  <conditionalFormatting sqref="C23">
    <cfRule type="duplicateValues" dxfId="1944" priority="235"/>
  </conditionalFormatting>
  <conditionalFormatting sqref="C24">
    <cfRule type="duplicateValues" dxfId="1943" priority="234"/>
  </conditionalFormatting>
  <conditionalFormatting sqref="C25">
    <cfRule type="duplicateValues" dxfId="1942" priority="233"/>
  </conditionalFormatting>
  <conditionalFormatting sqref="C26">
    <cfRule type="duplicateValues" dxfId="1941" priority="232"/>
  </conditionalFormatting>
  <conditionalFormatting sqref="C27">
    <cfRule type="duplicateValues" dxfId="1940" priority="231"/>
  </conditionalFormatting>
  <conditionalFormatting sqref="C28">
    <cfRule type="duplicateValues" dxfId="1939" priority="230"/>
  </conditionalFormatting>
  <conditionalFormatting sqref="E2">
    <cfRule type="duplicateValues" dxfId="1938" priority="6"/>
  </conditionalFormatting>
  <conditionalFormatting sqref="E6:E7">
    <cfRule type="duplicateValues" dxfId="1937" priority="206"/>
  </conditionalFormatting>
  <conditionalFormatting sqref="E11">
    <cfRule type="duplicateValues" dxfId="1936" priority="186"/>
  </conditionalFormatting>
  <conditionalFormatting sqref="E11:E28">
    <cfRule type="duplicateValues" dxfId="1935" priority="168"/>
  </conditionalFormatting>
  <conditionalFormatting sqref="E12">
    <cfRule type="duplicateValues" dxfId="1934" priority="185"/>
  </conditionalFormatting>
  <conditionalFormatting sqref="E13">
    <cfRule type="duplicateValues" dxfId="1933" priority="184"/>
  </conditionalFormatting>
  <conditionalFormatting sqref="E14">
    <cfRule type="duplicateValues" dxfId="1932" priority="183"/>
  </conditionalFormatting>
  <conditionalFormatting sqref="E15">
    <cfRule type="duplicateValues" dxfId="1931" priority="182"/>
  </conditionalFormatting>
  <conditionalFormatting sqref="E16">
    <cfRule type="duplicateValues" dxfId="1930" priority="181"/>
  </conditionalFormatting>
  <conditionalFormatting sqref="E17">
    <cfRule type="duplicateValues" dxfId="1929" priority="180"/>
  </conditionalFormatting>
  <conditionalFormatting sqref="E18">
    <cfRule type="duplicateValues" dxfId="1928" priority="179"/>
  </conditionalFormatting>
  <conditionalFormatting sqref="E19">
    <cfRule type="duplicateValues" dxfId="1927" priority="178"/>
  </conditionalFormatting>
  <conditionalFormatting sqref="E20">
    <cfRule type="duplicateValues" dxfId="1926" priority="177"/>
  </conditionalFormatting>
  <conditionalFormatting sqref="E21">
    <cfRule type="duplicateValues" dxfId="1925" priority="176"/>
  </conditionalFormatting>
  <conditionalFormatting sqref="E22">
    <cfRule type="duplicateValues" dxfId="1924" priority="175"/>
  </conditionalFormatting>
  <conditionalFormatting sqref="E23">
    <cfRule type="duplicateValues" dxfId="1923" priority="174"/>
  </conditionalFormatting>
  <conditionalFormatting sqref="E24">
    <cfRule type="duplicateValues" dxfId="1922" priority="173"/>
  </conditionalFormatting>
  <conditionalFormatting sqref="E25">
    <cfRule type="duplicateValues" dxfId="1921" priority="172"/>
  </conditionalFormatting>
  <conditionalFormatting sqref="E26">
    <cfRule type="duplicateValues" dxfId="1920" priority="171"/>
  </conditionalFormatting>
  <conditionalFormatting sqref="E27">
    <cfRule type="duplicateValues" dxfId="1919" priority="170"/>
  </conditionalFormatting>
  <conditionalFormatting sqref="E28">
    <cfRule type="duplicateValues" dxfId="1918" priority="169"/>
  </conditionalFormatting>
  <conditionalFormatting sqref="G2">
    <cfRule type="duplicateValues" dxfId="1917" priority="5"/>
  </conditionalFormatting>
  <conditionalFormatting sqref="G6:G7">
    <cfRule type="duplicateValues" dxfId="1916" priority="166"/>
  </conditionalFormatting>
  <conditionalFormatting sqref="G11">
    <cfRule type="duplicateValues" dxfId="1915" priority="164"/>
  </conditionalFormatting>
  <conditionalFormatting sqref="G11:G28">
    <cfRule type="duplicateValues" dxfId="1914" priority="146"/>
  </conditionalFormatting>
  <conditionalFormatting sqref="G12">
    <cfRule type="duplicateValues" dxfId="1913" priority="163"/>
  </conditionalFormatting>
  <conditionalFormatting sqref="G13">
    <cfRule type="duplicateValues" dxfId="1912" priority="162"/>
  </conditionalFormatting>
  <conditionalFormatting sqref="G14">
    <cfRule type="duplicateValues" dxfId="1911" priority="161"/>
  </conditionalFormatting>
  <conditionalFormatting sqref="G15">
    <cfRule type="duplicateValues" dxfId="1910" priority="160"/>
  </conditionalFormatting>
  <conditionalFormatting sqref="G16">
    <cfRule type="duplicateValues" dxfId="1909" priority="159"/>
  </conditionalFormatting>
  <conditionalFormatting sqref="G17">
    <cfRule type="duplicateValues" dxfId="1908" priority="158"/>
  </conditionalFormatting>
  <conditionalFormatting sqref="G18">
    <cfRule type="duplicateValues" dxfId="1907" priority="157"/>
  </conditionalFormatting>
  <conditionalFormatting sqref="G19">
    <cfRule type="duplicateValues" dxfId="1906" priority="156"/>
  </conditionalFormatting>
  <conditionalFormatting sqref="G20">
    <cfRule type="duplicateValues" dxfId="1905" priority="155"/>
  </conditionalFormatting>
  <conditionalFormatting sqref="G21">
    <cfRule type="duplicateValues" dxfId="1904" priority="154"/>
  </conditionalFormatting>
  <conditionalFormatting sqref="G22">
    <cfRule type="duplicateValues" dxfId="1903" priority="153"/>
  </conditionalFormatting>
  <conditionalFormatting sqref="G23">
    <cfRule type="duplicateValues" dxfId="1902" priority="152"/>
  </conditionalFormatting>
  <conditionalFormatting sqref="G24">
    <cfRule type="duplicateValues" dxfId="1901" priority="151"/>
  </conditionalFormatting>
  <conditionalFormatting sqref="G25">
    <cfRule type="duplicateValues" dxfId="1900" priority="150"/>
  </conditionalFormatting>
  <conditionalFormatting sqref="G26">
    <cfRule type="duplicateValues" dxfId="1899" priority="149"/>
  </conditionalFormatting>
  <conditionalFormatting sqref="G27">
    <cfRule type="duplicateValues" dxfId="1898" priority="148"/>
  </conditionalFormatting>
  <conditionalFormatting sqref="G28">
    <cfRule type="duplicateValues" dxfId="1897" priority="147"/>
  </conditionalFormatting>
  <conditionalFormatting sqref="I6:I7">
    <cfRule type="duplicateValues" dxfId="1896" priority="165"/>
  </conditionalFormatting>
  <conditionalFormatting sqref="I11">
    <cfRule type="duplicateValues" dxfId="1895" priority="126"/>
  </conditionalFormatting>
  <conditionalFormatting sqref="I11:I28">
    <cfRule type="duplicateValues" dxfId="1894" priority="108"/>
  </conditionalFormatting>
  <conditionalFormatting sqref="I12">
    <cfRule type="duplicateValues" dxfId="1893" priority="125"/>
  </conditionalFormatting>
  <conditionalFormatting sqref="I13">
    <cfRule type="duplicateValues" dxfId="1892" priority="124"/>
  </conditionalFormatting>
  <conditionalFormatting sqref="I14">
    <cfRule type="duplicateValues" dxfId="1891" priority="123"/>
  </conditionalFormatting>
  <conditionalFormatting sqref="I15">
    <cfRule type="duplicateValues" dxfId="1890" priority="122"/>
  </conditionalFormatting>
  <conditionalFormatting sqref="I16">
    <cfRule type="duplicateValues" dxfId="1889" priority="121"/>
  </conditionalFormatting>
  <conditionalFormatting sqref="I17">
    <cfRule type="duplicateValues" dxfId="1888" priority="120"/>
  </conditionalFormatting>
  <conditionalFormatting sqref="I18">
    <cfRule type="duplicateValues" dxfId="1887" priority="119"/>
  </conditionalFormatting>
  <conditionalFormatting sqref="I19">
    <cfRule type="duplicateValues" dxfId="1886" priority="118"/>
  </conditionalFormatting>
  <conditionalFormatting sqref="I20">
    <cfRule type="duplicateValues" dxfId="1885" priority="117"/>
  </conditionalFormatting>
  <conditionalFormatting sqref="I21">
    <cfRule type="duplicateValues" dxfId="1884" priority="116"/>
  </conditionalFormatting>
  <conditionalFormatting sqref="I22">
    <cfRule type="duplicateValues" dxfId="1883" priority="115"/>
  </conditionalFormatting>
  <conditionalFormatting sqref="I23">
    <cfRule type="duplicateValues" dxfId="1882" priority="114"/>
  </conditionalFormatting>
  <conditionalFormatting sqref="I24">
    <cfRule type="duplicateValues" dxfId="1881" priority="113"/>
  </conditionalFormatting>
  <conditionalFormatting sqref="I25">
    <cfRule type="duplicateValues" dxfId="1880" priority="112"/>
  </conditionalFormatting>
  <conditionalFormatting sqref="I26">
    <cfRule type="duplicateValues" dxfId="1879" priority="111"/>
  </conditionalFormatting>
  <conditionalFormatting sqref="I27">
    <cfRule type="duplicateValues" dxfId="1878" priority="110"/>
  </conditionalFormatting>
  <conditionalFormatting sqref="I28">
    <cfRule type="duplicateValues" dxfId="1877" priority="109"/>
  </conditionalFormatting>
  <conditionalFormatting sqref="K6:K7">
    <cfRule type="duplicateValues" dxfId="1876" priority="167"/>
  </conditionalFormatting>
  <conditionalFormatting sqref="K11">
    <cfRule type="duplicateValues" dxfId="1875" priority="145"/>
  </conditionalFormatting>
  <conditionalFormatting sqref="K11:K28">
    <cfRule type="duplicateValues" dxfId="1874" priority="127"/>
  </conditionalFormatting>
  <conditionalFormatting sqref="K12">
    <cfRule type="duplicateValues" dxfId="1873" priority="144"/>
  </conditionalFormatting>
  <conditionalFormatting sqref="K13">
    <cfRule type="duplicateValues" dxfId="1872" priority="143"/>
  </conditionalFormatting>
  <conditionalFormatting sqref="K14">
    <cfRule type="duplicateValues" dxfId="1871" priority="142"/>
  </conditionalFormatting>
  <conditionalFormatting sqref="K15">
    <cfRule type="duplicateValues" dxfId="1870" priority="141"/>
  </conditionalFormatting>
  <conditionalFormatting sqref="K16">
    <cfRule type="duplicateValues" dxfId="1869" priority="140"/>
  </conditionalFormatting>
  <conditionalFormatting sqref="K17">
    <cfRule type="duplicateValues" dxfId="1868" priority="139"/>
  </conditionalFormatting>
  <conditionalFormatting sqref="K18">
    <cfRule type="duplicateValues" dxfId="1867" priority="138"/>
  </conditionalFormatting>
  <conditionalFormatting sqref="K19">
    <cfRule type="duplicateValues" dxfId="1866" priority="137"/>
  </conditionalFormatting>
  <conditionalFormatting sqref="K20">
    <cfRule type="duplicateValues" dxfId="1865" priority="136"/>
  </conditionalFormatting>
  <conditionalFormatting sqref="K21">
    <cfRule type="duplicateValues" dxfId="1864" priority="135"/>
  </conditionalFormatting>
  <conditionalFormatting sqref="K22">
    <cfRule type="duplicateValues" dxfId="1863" priority="134"/>
  </conditionalFormatting>
  <conditionalFormatting sqref="K23">
    <cfRule type="duplicateValues" dxfId="1862" priority="133"/>
  </conditionalFormatting>
  <conditionalFormatting sqref="K24">
    <cfRule type="duplicateValues" dxfId="1861" priority="132"/>
  </conditionalFormatting>
  <conditionalFormatting sqref="K25">
    <cfRule type="duplicateValues" dxfId="1860" priority="131"/>
  </conditionalFormatting>
  <conditionalFormatting sqref="K26">
    <cfRule type="duplicateValues" dxfId="1859" priority="130"/>
  </conditionalFormatting>
  <conditionalFormatting sqref="K27">
    <cfRule type="duplicateValues" dxfId="1858" priority="129"/>
  </conditionalFormatting>
  <conditionalFormatting sqref="K28">
    <cfRule type="duplicateValues" dxfId="1857" priority="128"/>
  </conditionalFormatting>
  <conditionalFormatting sqref="M2">
    <cfRule type="duplicateValues" dxfId="1856" priority="4"/>
  </conditionalFormatting>
  <conditionalFormatting sqref="M6:M7">
    <cfRule type="duplicateValues" dxfId="1855" priority="48"/>
  </conditionalFormatting>
  <conditionalFormatting sqref="M11">
    <cfRule type="duplicateValues" dxfId="1854" priority="67"/>
  </conditionalFormatting>
  <conditionalFormatting sqref="M11:M28">
    <cfRule type="duplicateValues" dxfId="1853" priority="49"/>
  </conditionalFormatting>
  <conditionalFormatting sqref="M12">
    <cfRule type="duplicateValues" dxfId="1852" priority="66"/>
  </conditionalFormatting>
  <conditionalFormatting sqref="M13">
    <cfRule type="duplicateValues" dxfId="1851" priority="65"/>
  </conditionalFormatting>
  <conditionalFormatting sqref="M14">
    <cfRule type="duplicateValues" dxfId="1850" priority="64"/>
  </conditionalFormatting>
  <conditionalFormatting sqref="M15">
    <cfRule type="duplicateValues" dxfId="1849" priority="63"/>
  </conditionalFormatting>
  <conditionalFormatting sqref="M16">
    <cfRule type="duplicateValues" dxfId="1848" priority="62"/>
  </conditionalFormatting>
  <conditionalFormatting sqref="M17">
    <cfRule type="duplicateValues" dxfId="1847" priority="61"/>
  </conditionalFormatting>
  <conditionalFormatting sqref="M18">
    <cfRule type="duplicateValues" dxfId="1846" priority="60"/>
  </conditionalFormatting>
  <conditionalFormatting sqref="M19">
    <cfRule type="duplicateValues" dxfId="1845" priority="59"/>
  </conditionalFormatting>
  <conditionalFormatting sqref="M20">
    <cfRule type="duplicateValues" dxfId="1844" priority="58"/>
  </conditionalFormatting>
  <conditionalFormatting sqref="M21">
    <cfRule type="duplicateValues" dxfId="1843" priority="57"/>
  </conditionalFormatting>
  <conditionalFormatting sqref="M22">
    <cfRule type="duplicateValues" dxfId="1842" priority="56"/>
  </conditionalFormatting>
  <conditionalFormatting sqref="M23">
    <cfRule type="duplicateValues" dxfId="1841" priority="55"/>
  </conditionalFormatting>
  <conditionalFormatting sqref="M24">
    <cfRule type="duplicateValues" dxfId="1840" priority="54"/>
  </conditionalFormatting>
  <conditionalFormatting sqref="M25">
    <cfRule type="duplicateValues" dxfId="1839" priority="53"/>
  </conditionalFormatting>
  <conditionalFormatting sqref="M26">
    <cfRule type="duplicateValues" dxfId="1838" priority="52"/>
  </conditionalFormatting>
  <conditionalFormatting sqref="M27">
    <cfRule type="duplicateValues" dxfId="1837" priority="51"/>
  </conditionalFormatting>
  <conditionalFormatting sqref="M28">
    <cfRule type="duplicateValues" dxfId="1836" priority="50"/>
  </conditionalFormatting>
  <conditionalFormatting sqref="O6:O7">
    <cfRule type="duplicateValues" dxfId="1835" priority="47"/>
  </conditionalFormatting>
  <conditionalFormatting sqref="O11">
    <cfRule type="duplicateValues" dxfId="1834" priority="46"/>
  </conditionalFormatting>
  <conditionalFormatting sqref="O11:O28">
    <cfRule type="duplicateValues" dxfId="1833" priority="28"/>
  </conditionalFormatting>
  <conditionalFormatting sqref="O12">
    <cfRule type="duplicateValues" dxfId="1832" priority="45"/>
  </conditionalFormatting>
  <conditionalFormatting sqref="O13">
    <cfRule type="duplicateValues" dxfId="1831" priority="44"/>
  </conditionalFormatting>
  <conditionalFormatting sqref="O14">
    <cfRule type="duplicateValues" dxfId="1830" priority="43"/>
  </conditionalFormatting>
  <conditionalFormatting sqref="O15">
    <cfRule type="duplicateValues" dxfId="1829" priority="42"/>
  </conditionalFormatting>
  <conditionalFormatting sqref="O16">
    <cfRule type="duplicateValues" dxfId="1828" priority="41"/>
  </conditionalFormatting>
  <conditionalFormatting sqref="O17">
    <cfRule type="duplicateValues" dxfId="1827" priority="40"/>
  </conditionalFormatting>
  <conditionalFormatting sqref="O18">
    <cfRule type="duplicateValues" dxfId="1826" priority="39"/>
  </conditionalFormatting>
  <conditionalFormatting sqref="O19">
    <cfRule type="duplicateValues" dxfId="1825" priority="38"/>
  </conditionalFormatting>
  <conditionalFormatting sqref="O20">
    <cfRule type="duplicateValues" dxfId="1824" priority="37"/>
  </conditionalFormatting>
  <conditionalFormatting sqref="O21">
    <cfRule type="duplicateValues" dxfId="1823" priority="36"/>
  </conditionalFormatting>
  <conditionalFormatting sqref="O22">
    <cfRule type="duplicateValues" dxfId="1822" priority="35"/>
  </conditionalFormatting>
  <conditionalFormatting sqref="O23">
    <cfRule type="duplicateValues" dxfId="1821" priority="34"/>
  </conditionalFormatting>
  <conditionalFormatting sqref="O24">
    <cfRule type="duplicateValues" dxfId="1820" priority="33"/>
  </conditionalFormatting>
  <conditionalFormatting sqref="O25">
    <cfRule type="duplicateValues" dxfId="1819" priority="32"/>
  </conditionalFormatting>
  <conditionalFormatting sqref="O26">
    <cfRule type="duplicateValues" dxfId="1818" priority="31"/>
  </conditionalFormatting>
  <conditionalFormatting sqref="O27">
    <cfRule type="duplicateValues" dxfId="1817" priority="30"/>
  </conditionalFormatting>
  <conditionalFormatting sqref="O28">
    <cfRule type="duplicateValues" dxfId="1816" priority="29"/>
  </conditionalFormatting>
  <conditionalFormatting sqref="Q6:Q7">
    <cfRule type="duplicateValues" dxfId="1815" priority="68"/>
  </conditionalFormatting>
  <conditionalFormatting sqref="Q11">
    <cfRule type="duplicateValues" dxfId="1814" priority="87"/>
  </conditionalFormatting>
  <conditionalFormatting sqref="Q11:Q28">
    <cfRule type="duplicateValues" dxfId="1813" priority="69"/>
  </conditionalFormatting>
  <conditionalFormatting sqref="Q12">
    <cfRule type="duplicateValues" dxfId="1812" priority="86"/>
  </conditionalFormatting>
  <conditionalFormatting sqref="Q13">
    <cfRule type="duplicateValues" dxfId="1811" priority="85"/>
  </conditionalFormatting>
  <conditionalFormatting sqref="Q14">
    <cfRule type="duplicateValues" dxfId="1810" priority="84"/>
  </conditionalFormatting>
  <conditionalFormatting sqref="Q15">
    <cfRule type="duplicateValues" dxfId="1809" priority="83"/>
  </conditionalFormatting>
  <conditionalFormatting sqref="Q16">
    <cfRule type="duplicateValues" dxfId="1808" priority="82"/>
  </conditionalFormatting>
  <conditionalFormatting sqref="Q17">
    <cfRule type="duplicateValues" dxfId="1807" priority="81"/>
  </conditionalFormatting>
  <conditionalFormatting sqref="Q18">
    <cfRule type="duplicateValues" dxfId="1806" priority="80"/>
  </conditionalFormatting>
  <conditionalFormatting sqref="Q19">
    <cfRule type="duplicateValues" dxfId="1805" priority="79"/>
  </conditionalFormatting>
  <conditionalFormatting sqref="Q20">
    <cfRule type="duplicateValues" dxfId="1804" priority="78"/>
  </conditionalFormatting>
  <conditionalFormatting sqref="Q21">
    <cfRule type="duplicateValues" dxfId="1803" priority="77"/>
  </conditionalFormatting>
  <conditionalFormatting sqref="Q22">
    <cfRule type="duplicateValues" dxfId="1802" priority="76"/>
  </conditionalFormatting>
  <conditionalFormatting sqref="Q23">
    <cfRule type="duplicateValues" dxfId="1801" priority="75"/>
  </conditionalFormatting>
  <conditionalFormatting sqref="Q24">
    <cfRule type="duplicateValues" dxfId="1800" priority="74"/>
  </conditionalFormatting>
  <conditionalFormatting sqref="Q25">
    <cfRule type="duplicateValues" dxfId="1799" priority="73"/>
  </conditionalFormatting>
  <conditionalFormatting sqref="Q26">
    <cfRule type="duplicateValues" dxfId="1798" priority="72"/>
  </conditionalFormatting>
  <conditionalFormatting sqref="Q27">
    <cfRule type="duplicateValues" dxfId="1797" priority="71"/>
  </conditionalFormatting>
  <conditionalFormatting sqref="Q28">
    <cfRule type="duplicateValues" dxfId="1796" priority="70"/>
  </conditionalFormatting>
  <conditionalFormatting sqref="S2">
    <cfRule type="duplicateValues" dxfId="1795" priority="3"/>
  </conditionalFormatting>
  <conditionalFormatting sqref="S4">
    <cfRule type="duplicateValues" dxfId="1794" priority="226"/>
  </conditionalFormatting>
  <conditionalFormatting sqref="S5">
    <cfRule type="duplicateValues" dxfId="1793" priority="227"/>
  </conditionalFormatting>
  <conditionalFormatting sqref="S6:S7">
    <cfRule type="duplicateValues" dxfId="1792" priority="228"/>
  </conditionalFormatting>
  <conditionalFormatting sqref="S11">
    <cfRule type="duplicateValues" dxfId="1791" priority="225"/>
  </conditionalFormatting>
  <conditionalFormatting sqref="S11:S28">
    <cfRule type="duplicateValues" dxfId="1790" priority="207"/>
  </conditionalFormatting>
  <conditionalFormatting sqref="S12">
    <cfRule type="duplicateValues" dxfId="1789" priority="224"/>
  </conditionalFormatting>
  <conditionalFormatting sqref="S13">
    <cfRule type="duplicateValues" dxfId="1788" priority="223"/>
  </conditionalFormatting>
  <conditionalFormatting sqref="S14">
    <cfRule type="duplicateValues" dxfId="1787" priority="222"/>
  </conditionalFormatting>
  <conditionalFormatting sqref="S15">
    <cfRule type="duplicateValues" dxfId="1786" priority="221"/>
  </conditionalFormatting>
  <conditionalFormatting sqref="S16">
    <cfRule type="duplicateValues" dxfId="1785" priority="220"/>
  </conditionalFormatting>
  <conditionalFormatting sqref="S17">
    <cfRule type="duplicateValues" dxfId="1784" priority="219"/>
  </conditionalFormatting>
  <conditionalFormatting sqref="S18">
    <cfRule type="duplicateValues" dxfId="1783" priority="218"/>
  </conditionalFormatting>
  <conditionalFormatting sqref="S19">
    <cfRule type="duplicateValues" dxfId="1782" priority="217"/>
  </conditionalFormatting>
  <conditionalFormatting sqref="S20">
    <cfRule type="duplicateValues" dxfId="1781" priority="216"/>
  </conditionalFormatting>
  <conditionalFormatting sqref="S21">
    <cfRule type="duplicateValues" dxfId="1780" priority="215"/>
  </conditionalFormatting>
  <conditionalFormatting sqref="S22">
    <cfRule type="duplicateValues" dxfId="1779" priority="214"/>
  </conditionalFormatting>
  <conditionalFormatting sqref="S23">
    <cfRule type="duplicateValues" dxfId="1778" priority="213"/>
  </conditionalFormatting>
  <conditionalFormatting sqref="S24">
    <cfRule type="duplicateValues" dxfId="1777" priority="212"/>
  </conditionalFormatting>
  <conditionalFormatting sqref="S25">
    <cfRule type="duplicateValues" dxfId="1776" priority="211"/>
  </conditionalFormatting>
  <conditionalFormatting sqref="S26">
    <cfRule type="duplicateValues" dxfId="1775" priority="210"/>
  </conditionalFormatting>
  <conditionalFormatting sqref="S27">
    <cfRule type="duplicateValues" dxfId="1774" priority="209"/>
  </conditionalFormatting>
  <conditionalFormatting sqref="S28">
    <cfRule type="duplicateValues" dxfId="1773" priority="208"/>
  </conditionalFormatting>
  <conditionalFormatting sqref="U2">
    <cfRule type="duplicateValues" dxfId="1772" priority="1"/>
  </conditionalFormatting>
  <conditionalFormatting sqref="U6:U7">
    <cfRule type="duplicateValues" dxfId="1771" priority="107"/>
  </conditionalFormatting>
  <conditionalFormatting sqref="U11">
    <cfRule type="duplicateValues" dxfId="1770" priority="106"/>
  </conditionalFormatting>
  <conditionalFormatting sqref="U11:U28">
    <cfRule type="duplicateValues" dxfId="1769" priority="88"/>
  </conditionalFormatting>
  <conditionalFormatting sqref="U12">
    <cfRule type="duplicateValues" dxfId="1768" priority="105"/>
  </conditionalFormatting>
  <conditionalFormatting sqref="U13">
    <cfRule type="duplicateValues" dxfId="1767" priority="104"/>
  </conditionalFormatting>
  <conditionalFormatting sqref="U14">
    <cfRule type="duplicateValues" dxfId="1766" priority="103"/>
  </conditionalFormatting>
  <conditionalFormatting sqref="U15">
    <cfRule type="duplicateValues" dxfId="1765" priority="102"/>
  </conditionalFormatting>
  <conditionalFormatting sqref="U16">
    <cfRule type="duplicateValues" dxfId="1764" priority="101"/>
  </conditionalFormatting>
  <conditionalFormatting sqref="U17">
    <cfRule type="duplicateValues" dxfId="1763" priority="100"/>
  </conditionalFormatting>
  <conditionalFormatting sqref="U18">
    <cfRule type="duplicateValues" dxfId="1762" priority="99"/>
  </conditionalFormatting>
  <conditionalFormatting sqref="U19">
    <cfRule type="duplicateValues" dxfId="1761" priority="98"/>
  </conditionalFormatting>
  <conditionalFormatting sqref="U20">
    <cfRule type="duplicateValues" dxfId="1760" priority="97"/>
  </conditionalFormatting>
  <conditionalFormatting sqref="U21">
    <cfRule type="duplicateValues" dxfId="1759" priority="96"/>
  </conditionalFormatting>
  <conditionalFormatting sqref="U22">
    <cfRule type="duplicateValues" dxfId="1758" priority="95"/>
  </conditionalFormatting>
  <conditionalFormatting sqref="U23">
    <cfRule type="duplicateValues" dxfId="1757" priority="94"/>
  </conditionalFormatting>
  <conditionalFormatting sqref="U24">
    <cfRule type="duplicateValues" dxfId="1756" priority="93"/>
  </conditionalFormatting>
  <conditionalFormatting sqref="U25">
    <cfRule type="duplicateValues" dxfId="1755" priority="92"/>
  </conditionalFormatting>
  <conditionalFormatting sqref="U26">
    <cfRule type="duplicateValues" dxfId="1754" priority="91"/>
  </conditionalFormatting>
  <conditionalFormatting sqref="U27">
    <cfRule type="duplicateValues" dxfId="1753" priority="90"/>
  </conditionalFormatting>
  <conditionalFormatting sqref="U28">
    <cfRule type="duplicateValues" dxfId="1752" priority="89"/>
  </conditionalFormatting>
  <conditionalFormatting sqref="W2">
    <cfRule type="duplicateValues" dxfId="1751" priority="2"/>
  </conditionalFormatting>
  <conditionalFormatting sqref="W6:W7">
    <cfRule type="duplicateValues" dxfId="1750" priority="27"/>
  </conditionalFormatting>
  <conditionalFormatting sqref="W11">
    <cfRule type="duplicateValues" dxfId="1749" priority="26"/>
  </conditionalFormatting>
  <conditionalFormatting sqref="W11:W28">
    <cfRule type="duplicateValues" dxfId="1748" priority="8"/>
  </conditionalFormatting>
  <conditionalFormatting sqref="W12">
    <cfRule type="duplicateValues" dxfId="1747" priority="25"/>
  </conditionalFormatting>
  <conditionalFormatting sqref="W13">
    <cfRule type="duplicateValues" dxfId="1746" priority="24"/>
  </conditionalFormatting>
  <conditionalFormatting sqref="W14">
    <cfRule type="duplicateValues" dxfId="1745" priority="23"/>
  </conditionalFormatting>
  <conditionalFormatting sqref="W15">
    <cfRule type="duplicateValues" dxfId="1744" priority="22"/>
  </conditionalFormatting>
  <conditionalFormatting sqref="W16">
    <cfRule type="duplicateValues" dxfId="1743" priority="21"/>
  </conditionalFormatting>
  <conditionalFormatting sqref="W17">
    <cfRule type="duplicateValues" dxfId="1742" priority="20"/>
  </conditionalFormatting>
  <conditionalFormatting sqref="W18">
    <cfRule type="duplicateValues" dxfId="1741" priority="19"/>
  </conditionalFormatting>
  <conditionalFormatting sqref="W19">
    <cfRule type="duplicateValues" dxfId="1740" priority="18"/>
  </conditionalFormatting>
  <conditionalFormatting sqref="W20">
    <cfRule type="duplicateValues" dxfId="1739" priority="17"/>
  </conditionalFormatting>
  <conditionalFormatting sqref="W21">
    <cfRule type="duplicateValues" dxfId="1738" priority="16"/>
  </conditionalFormatting>
  <conditionalFormatting sqref="W22">
    <cfRule type="duplicateValues" dxfId="1737" priority="15"/>
  </conditionalFormatting>
  <conditionalFormatting sqref="W23">
    <cfRule type="duplicateValues" dxfId="1736" priority="14"/>
  </conditionalFormatting>
  <conditionalFormatting sqref="W24">
    <cfRule type="duplicateValues" dxfId="1735" priority="13"/>
  </conditionalFormatting>
  <conditionalFormatting sqref="W25">
    <cfRule type="duplicateValues" dxfId="1734" priority="12"/>
  </conditionalFormatting>
  <conditionalFormatting sqref="W26">
    <cfRule type="duplicateValues" dxfId="1733" priority="11"/>
  </conditionalFormatting>
  <conditionalFormatting sqref="W27">
    <cfRule type="duplicateValues" dxfId="1732" priority="10"/>
  </conditionalFormatting>
  <conditionalFormatting sqref="W28">
    <cfRule type="duplicateValues" dxfId="1731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67" t="s">
        <v>330</v>
      </c>
      <c r="D2" s="167"/>
      <c r="E2" s="167" t="s">
        <v>331</v>
      </c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332</v>
      </c>
      <c r="P2" s="167"/>
      <c r="Q2" s="167"/>
      <c r="R2" s="167"/>
      <c r="S2" s="167" t="s">
        <v>333</v>
      </c>
      <c r="T2" s="167"/>
      <c r="U2" s="167" t="s">
        <v>334</v>
      </c>
      <c r="V2" s="167"/>
      <c r="W2" s="167"/>
      <c r="X2" s="167"/>
      <c r="Y2" s="167"/>
      <c r="Z2" s="167"/>
      <c r="AA2" s="167" t="s">
        <v>323</v>
      </c>
      <c r="AB2" s="167"/>
      <c r="AC2" s="167" t="s">
        <v>335</v>
      </c>
      <c r="AD2" s="167"/>
      <c r="AE2" s="167"/>
      <c r="AF2" s="167"/>
      <c r="AG2" s="167"/>
      <c r="AH2" s="167"/>
      <c r="AK2" s="2"/>
      <c r="AL2" s="2"/>
      <c r="AM2" s="2"/>
      <c r="AN2" s="2"/>
    </row>
    <row r="3" spans="1:40" s="3" customFormat="1" ht="30" customHeight="1" thickBot="1" x14ac:dyDescent="0.25">
      <c r="A3" s="181" t="s">
        <v>52</v>
      </c>
      <c r="B3" s="21" t="s">
        <v>236</v>
      </c>
      <c r="C3" s="168">
        <v>194664</v>
      </c>
      <c r="D3" s="169"/>
      <c r="E3" s="168">
        <v>192590</v>
      </c>
      <c r="F3" s="169"/>
      <c r="G3" s="168">
        <v>204845</v>
      </c>
      <c r="H3" s="170"/>
      <c r="I3" s="168">
        <v>200095</v>
      </c>
      <c r="J3" s="169"/>
      <c r="K3" s="169"/>
      <c r="L3" s="169"/>
      <c r="M3" s="169"/>
      <c r="N3" s="170"/>
      <c r="O3" s="173">
        <v>120293</v>
      </c>
      <c r="P3" s="174"/>
      <c r="Q3" s="174"/>
      <c r="R3" s="175"/>
      <c r="S3" s="173">
        <v>160318</v>
      </c>
      <c r="T3" s="175"/>
      <c r="U3" s="173">
        <v>197400</v>
      </c>
      <c r="V3" s="174"/>
      <c r="W3" s="174"/>
      <c r="X3" s="174"/>
      <c r="Y3" s="174"/>
      <c r="Z3" s="174"/>
      <c r="AA3" s="168">
        <v>203089</v>
      </c>
      <c r="AB3" s="169"/>
      <c r="AC3" s="173">
        <v>197898</v>
      </c>
      <c r="AD3" s="174"/>
      <c r="AE3" s="174"/>
      <c r="AF3" s="174"/>
      <c r="AG3" s="174"/>
      <c r="AH3" s="174"/>
      <c r="AI3" s="174"/>
      <c r="AJ3" s="175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2"/>
      <c r="B4" s="7" t="s">
        <v>26</v>
      </c>
      <c r="C4" s="139" t="s">
        <v>225</v>
      </c>
      <c r="D4" s="141"/>
      <c r="E4" s="139" t="s">
        <v>289</v>
      </c>
      <c r="F4" s="141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39" t="s">
        <v>205</v>
      </c>
      <c r="P4" s="140"/>
      <c r="Q4" s="140"/>
      <c r="R4" s="141"/>
      <c r="S4" s="139" t="s">
        <v>224</v>
      </c>
      <c r="T4" s="141"/>
      <c r="U4" s="139" t="s">
        <v>206</v>
      </c>
      <c r="V4" s="140"/>
      <c r="W4" s="140"/>
      <c r="X4" s="140"/>
      <c r="Y4" s="140"/>
      <c r="Z4" s="140"/>
      <c r="AA4" s="139" t="s">
        <v>241</v>
      </c>
      <c r="AB4" s="141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3"/>
      <c r="B5" s="20"/>
      <c r="C5" s="139" t="s">
        <v>120</v>
      </c>
      <c r="D5" s="141"/>
      <c r="E5" s="139" t="s">
        <v>289</v>
      </c>
      <c r="F5" s="141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9" t="s">
        <v>337</v>
      </c>
      <c r="P5" s="180"/>
      <c r="Q5" s="139" t="s">
        <v>336</v>
      </c>
      <c r="R5" s="141"/>
      <c r="S5" s="139" t="s">
        <v>139</v>
      </c>
      <c r="T5" s="141"/>
      <c r="U5" s="139" t="s">
        <v>121</v>
      </c>
      <c r="V5" s="141"/>
      <c r="W5" s="139" t="s">
        <v>122</v>
      </c>
      <c r="X5" s="141"/>
      <c r="Y5" s="139" t="s">
        <v>123</v>
      </c>
      <c r="Z5" s="140"/>
      <c r="AA5" s="139" t="s">
        <v>250</v>
      </c>
      <c r="AB5" s="141"/>
      <c r="AC5" s="139" t="s">
        <v>124</v>
      </c>
      <c r="AD5" s="141"/>
      <c r="AE5" s="139" t="s">
        <v>168</v>
      </c>
      <c r="AF5" s="141"/>
      <c r="AG5" s="123" t="s">
        <v>247</v>
      </c>
      <c r="AH5" s="124"/>
      <c r="AI5" s="139" t="s">
        <v>169</v>
      </c>
      <c r="AJ5" s="141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3"/>
      <c r="B6" s="117" t="s">
        <v>257</v>
      </c>
      <c r="C6" s="152" t="s">
        <v>277</v>
      </c>
      <c r="D6" s="153"/>
      <c r="E6" s="152">
        <v>39.592500000000001</v>
      </c>
      <c r="F6" s="153"/>
      <c r="G6" s="148">
        <v>37.783019000000003</v>
      </c>
      <c r="H6" s="149"/>
      <c r="I6" s="148">
        <v>39.00804145</v>
      </c>
      <c r="J6" s="149"/>
      <c r="K6" s="148">
        <v>38.930371780000002</v>
      </c>
      <c r="L6" s="149"/>
      <c r="M6" s="148">
        <v>39.343961839999999</v>
      </c>
      <c r="N6" s="149"/>
      <c r="O6" s="156">
        <v>40.004330000000003</v>
      </c>
      <c r="P6" s="149"/>
      <c r="Q6" s="190">
        <v>39.879683999999997</v>
      </c>
      <c r="R6" s="191"/>
      <c r="S6" s="152" t="s">
        <v>279</v>
      </c>
      <c r="T6" s="153"/>
      <c r="U6" s="119"/>
      <c r="V6" s="120"/>
      <c r="W6" s="119"/>
      <c r="X6" s="120"/>
      <c r="Y6" s="119"/>
      <c r="Z6" s="121"/>
      <c r="AA6" s="148">
        <v>39.189439999999998</v>
      </c>
      <c r="AB6" s="149"/>
      <c r="AC6" s="194" t="s">
        <v>281</v>
      </c>
      <c r="AD6" s="195"/>
      <c r="AE6" s="152" t="s">
        <v>285</v>
      </c>
      <c r="AF6" s="153"/>
      <c r="AG6" s="177" t="s">
        <v>283</v>
      </c>
      <c r="AH6" s="178"/>
      <c r="AI6" s="152" t="s">
        <v>287</v>
      </c>
      <c r="AJ6" s="153"/>
      <c r="AK6" s="70"/>
      <c r="AL6" s="71"/>
      <c r="AM6" s="70"/>
      <c r="AN6" s="71"/>
    </row>
    <row r="7" spans="1:40" s="3" customFormat="1" ht="16.5" thickBot="1" x14ac:dyDescent="0.25">
      <c r="A7" s="113"/>
      <c r="B7" s="117" t="s">
        <v>258</v>
      </c>
      <c r="C7" s="154" t="s">
        <v>278</v>
      </c>
      <c r="D7" s="155"/>
      <c r="E7" s="154">
        <v>-77.635800000000003</v>
      </c>
      <c r="F7" s="155"/>
      <c r="G7" s="158">
        <v>80.478217000000001</v>
      </c>
      <c r="H7" s="159"/>
      <c r="I7" s="158">
        <v>-80.30804784</v>
      </c>
      <c r="J7" s="159"/>
      <c r="K7" s="158">
        <v>-79.905321130000004</v>
      </c>
      <c r="L7" s="159"/>
      <c r="M7" s="158">
        <v>-80.23740574</v>
      </c>
      <c r="N7" s="159"/>
      <c r="O7" s="165">
        <v>-78.419394999999994</v>
      </c>
      <c r="P7" s="151"/>
      <c r="Q7" s="192">
        <v>-77.649451999999997</v>
      </c>
      <c r="R7" s="193"/>
      <c r="S7" s="154" t="s">
        <v>280</v>
      </c>
      <c r="T7" s="155"/>
      <c r="U7" s="119"/>
      <c r="V7" s="120"/>
      <c r="W7" s="119"/>
      <c r="X7" s="120"/>
      <c r="Y7" s="119"/>
      <c r="Z7" s="121"/>
      <c r="AA7" s="200">
        <v>-79.163210000000007</v>
      </c>
      <c r="AB7" s="201"/>
      <c r="AC7" s="157" t="s">
        <v>282</v>
      </c>
      <c r="AD7" s="155"/>
      <c r="AE7" s="154" t="s">
        <v>286</v>
      </c>
      <c r="AF7" s="155"/>
      <c r="AG7" s="154" t="s">
        <v>284</v>
      </c>
      <c r="AH7" s="155"/>
      <c r="AI7" s="154" t="s">
        <v>288</v>
      </c>
      <c r="AJ7" s="155"/>
      <c r="AK7" s="70"/>
      <c r="AL7" s="71"/>
      <c r="AM7" s="70"/>
      <c r="AN7" s="71"/>
    </row>
    <row r="8" spans="1:40" s="3" customFormat="1" ht="32.1" customHeight="1" thickBot="1" x14ac:dyDescent="0.25">
      <c r="A8" s="137"/>
      <c r="B8" s="11" t="s">
        <v>30</v>
      </c>
      <c r="C8" s="144" t="s">
        <v>75</v>
      </c>
      <c r="D8" s="145"/>
      <c r="E8" s="144" t="s">
        <v>290</v>
      </c>
      <c r="F8" s="145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88" t="s">
        <v>338</v>
      </c>
      <c r="P8" s="189"/>
      <c r="Q8" s="198" t="s">
        <v>340</v>
      </c>
      <c r="R8" s="199"/>
      <c r="S8" s="144" t="s">
        <v>78</v>
      </c>
      <c r="T8" s="145"/>
      <c r="U8" s="144" t="s">
        <v>80</v>
      </c>
      <c r="V8" s="145"/>
      <c r="W8" s="144" t="s">
        <v>49</v>
      </c>
      <c r="X8" s="145"/>
      <c r="Y8" s="144" t="s">
        <v>83</v>
      </c>
      <c r="Z8" s="196"/>
      <c r="AA8" s="144" t="s">
        <v>251</v>
      </c>
      <c r="AB8" s="145"/>
      <c r="AC8" s="144" t="s">
        <v>37</v>
      </c>
      <c r="AD8" s="145"/>
      <c r="AE8" s="144" t="s">
        <v>245</v>
      </c>
      <c r="AF8" s="145"/>
      <c r="AG8" s="144" t="s">
        <v>248</v>
      </c>
      <c r="AH8" s="145"/>
      <c r="AI8" s="144" t="s">
        <v>40</v>
      </c>
      <c r="AJ8" s="145"/>
      <c r="AK8" s="56" t="s">
        <v>234</v>
      </c>
      <c r="AL8" s="57"/>
      <c r="AM8" s="56" t="s">
        <v>238</v>
      </c>
      <c r="AN8" s="57"/>
    </row>
    <row r="9" spans="1:40" s="3" customFormat="1" ht="32.1" customHeight="1" thickBot="1" x14ac:dyDescent="0.25">
      <c r="A9" s="138"/>
      <c r="B9" s="12"/>
      <c r="C9" s="146" t="s">
        <v>76</v>
      </c>
      <c r="D9" s="147"/>
      <c r="E9" s="146" t="s">
        <v>291</v>
      </c>
      <c r="F9" s="14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339</v>
      </c>
      <c r="P9" s="57"/>
      <c r="Q9" s="188" t="s">
        <v>341</v>
      </c>
      <c r="R9" s="189"/>
      <c r="S9" s="146" t="s">
        <v>79</v>
      </c>
      <c r="T9" s="147"/>
      <c r="U9" s="146" t="s">
        <v>81</v>
      </c>
      <c r="V9" s="147"/>
      <c r="W9" s="146" t="s">
        <v>82</v>
      </c>
      <c r="X9" s="147"/>
      <c r="Y9" s="146" t="s">
        <v>84</v>
      </c>
      <c r="Z9" s="197"/>
      <c r="AA9" s="146" t="s">
        <v>252</v>
      </c>
      <c r="AB9" s="147"/>
      <c r="AC9" s="146" t="s">
        <v>85</v>
      </c>
      <c r="AD9" s="147"/>
      <c r="AE9" s="146" t="s">
        <v>246</v>
      </c>
      <c r="AF9" s="147"/>
      <c r="AG9" s="184" t="s">
        <v>249</v>
      </c>
      <c r="AH9" s="185"/>
      <c r="AI9" s="146" t="s">
        <v>77</v>
      </c>
      <c r="AJ9" s="14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4">
        <v>65.5</v>
      </c>
      <c r="D11" s="18">
        <f>IF(C11="No Bid","",IF(C11&lt;&gt;0,C11+'Basic Price Adjustment'!$E33,""))</f>
        <v>64.2</v>
      </c>
      <c r="E11" s="114">
        <v>51.5</v>
      </c>
      <c r="F11" s="18">
        <f>IF(E11="No Bid","",IF(E11&lt;&gt;0,E11+'Basic Price Adjustment'!$E33,""))</f>
        <v>50.2</v>
      </c>
      <c r="G11" s="114">
        <v>65</v>
      </c>
      <c r="H11" s="18">
        <f>IF(G11="No Bid","",IF(G11&lt;&gt;0,G11+'Basic Price Adjustment'!$E33,""))</f>
        <v>63.7</v>
      </c>
      <c r="I11" s="114">
        <v>70.959999999999994</v>
      </c>
      <c r="J11" s="18">
        <f>IF(I11="No Bid","",IF(I11&lt;&gt;0,I11+'Basic Price Adjustment'!$E33,""))</f>
        <v>69.66</v>
      </c>
      <c r="K11" s="114">
        <v>66.31</v>
      </c>
      <c r="L11" s="18">
        <f>IF(K11="No Bid","",IF(K11&lt;&gt;0,K11+'Basic Price Adjustment'!$E33,""))</f>
        <v>65.010000000000005</v>
      </c>
      <c r="M11" s="114">
        <v>70.959999999999994</v>
      </c>
      <c r="N11" s="18">
        <f>IF(M11="No Bid","",IF(M11&lt;&gt;0,M11+'Basic Price Adjustment'!$E33,""))</f>
        <v>69.66</v>
      </c>
      <c r="O11" s="114">
        <v>70</v>
      </c>
      <c r="P11" s="18">
        <f>IF(O11="No Bid","",IF(O11&lt;&gt;0,O11+'Basic Price Adjustment'!$E33,""))</f>
        <v>68.7</v>
      </c>
      <c r="Q11" s="114">
        <v>70</v>
      </c>
      <c r="R11" s="18">
        <f>IF(Q11="No Bid","",IF(Q11&lt;&gt;0,Q11+'Basic Price Adjustment'!$E33,""))</f>
        <v>68.7</v>
      </c>
      <c r="S11" s="114">
        <v>70.3</v>
      </c>
      <c r="T11" s="18">
        <f>IF(S11="No Bid","",IF(S11&lt;&gt;0,S11+'Basic Price Adjustment'!$E33,""))</f>
        <v>69</v>
      </c>
      <c r="U11" s="114"/>
      <c r="V11" s="18" t="str">
        <f>IF(U11="No Bid","",IF(U11&lt;&gt;0,U11+'Basic Price Adjustment'!$E33,""))</f>
        <v/>
      </c>
      <c r="W11" s="114"/>
      <c r="X11" s="18" t="str">
        <f>IF(W11="No Bid","",IF(W11&lt;&gt;0,W11+'Basic Price Adjustment'!$E33,""))</f>
        <v/>
      </c>
      <c r="Y11" s="114"/>
      <c r="Z11" s="18" t="str">
        <f>IF(Y11="No Bid","",IF(Y11&lt;&gt;0,Y11+'Basic Price Adjustment'!$E33,""))</f>
        <v/>
      </c>
      <c r="AA11" s="114">
        <v>71.5</v>
      </c>
      <c r="AB11" s="18">
        <f>IF(AA11="No Bid","",IF(AA11&lt;&gt;0,AA11+'Basic Price Adjustment'!$E33,""))</f>
        <v>70.2</v>
      </c>
      <c r="AC11" s="114">
        <v>66.86</v>
      </c>
      <c r="AD11" s="18">
        <f>IF(AC11="No Bid","",IF(AC11&lt;&gt;0,AC11+'Basic Price Adjustment'!$E33,""))</f>
        <v>65.56</v>
      </c>
      <c r="AE11" s="114">
        <v>67</v>
      </c>
      <c r="AF11" s="18">
        <f>IF(AE11="No Bid","",IF(AE11&lt;&gt;0,AE11+'Basic Price Adjustment'!$E33,""))</f>
        <v>65.7</v>
      </c>
      <c r="AG11" s="114">
        <v>66.86</v>
      </c>
      <c r="AH11" s="18">
        <f>IF(AG11="No Bid","",IF(AG11&lt;&gt;0,AG11+'Basic Price Adjustment'!$E33,""))</f>
        <v>65.56</v>
      </c>
      <c r="AI11" s="114">
        <v>69</v>
      </c>
      <c r="AJ11" s="18">
        <f>IF(AI11="No Bid","",IF(AI11&lt;&gt;0,AI11+'Basic Price Adjustment'!$E33,""))</f>
        <v>67.7</v>
      </c>
      <c r="AK11" s="39">
        <v>72.75</v>
      </c>
      <c r="AL11" s="18">
        <f>IF(AK11="No Bid","",IF(AK11&lt;&gt;0,AK11+'Basic Price Adjustment'!$E33,""))</f>
        <v>71.45</v>
      </c>
      <c r="AM11" s="39">
        <v>62.75</v>
      </c>
      <c r="AN11" s="18">
        <f>IF(AM11="No Bid","",IF(AM11&lt;&gt;0,AM11+'Basic Price Adjustment'!$E33,""))</f>
        <v>61.45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4">
        <v>67</v>
      </c>
      <c r="D12" s="18">
        <f>IF(C12="No Bid","",IF(C12&lt;&gt;0,C12+'Basic Price Adjustment'!$E34,""))</f>
        <v>65.540000000000006</v>
      </c>
      <c r="E12" s="114">
        <v>58</v>
      </c>
      <c r="F12" s="18">
        <f>IF(E12="No Bid","",IF(E12&lt;&gt;0,E12+'Basic Price Adjustment'!$E34,""))</f>
        <v>56.54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73.53</v>
      </c>
      <c r="K12" s="114">
        <v>65.83</v>
      </c>
      <c r="L12" s="18">
        <f>IF(K12="No Bid","",IF(K12&lt;&gt;0,K12+'Basic Price Adjustment'!$E34,""))</f>
        <v>64.37</v>
      </c>
      <c r="M12" s="114">
        <v>74.989999999999995</v>
      </c>
      <c r="N12" s="18">
        <f>IF(M12="No Bid","",IF(M12&lt;&gt;0,M12+'Basic Price Adjustment'!$E34,""))</f>
        <v>73.53</v>
      </c>
      <c r="O12" s="114">
        <v>70</v>
      </c>
      <c r="P12" s="18">
        <f>IF(O12="No Bid","",IF(O12&lt;&gt;0,O12+'Basic Price Adjustment'!$E34,""))</f>
        <v>68.540000000000006</v>
      </c>
      <c r="Q12" s="114">
        <v>70</v>
      </c>
      <c r="R12" s="18">
        <f>IF(Q12="No Bid","",IF(Q12&lt;&gt;0,Q12+'Basic Price Adjustment'!$E34,""))</f>
        <v>68.540000000000006</v>
      </c>
      <c r="S12" s="114">
        <v>66.45</v>
      </c>
      <c r="T12" s="18">
        <f>IF(S12="No Bid","",IF(S12&lt;&gt;0,S12+'Basic Price Adjustment'!$E34,""))</f>
        <v>64.990000000000009</v>
      </c>
      <c r="U12" s="114"/>
      <c r="V12" s="18" t="str">
        <f>IF(U12="No Bid","",IF(U12&lt;&gt;0,U12+'Basic Price Adjustment'!$E34,""))</f>
        <v/>
      </c>
      <c r="W12" s="114"/>
      <c r="X12" s="18" t="str">
        <f>IF(W12="No Bid","",IF(W12&lt;&gt;0,W12+'Basic Price Adjustment'!$E34,""))</f>
        <v/>
      </c>
      <c r="Y12" s="114"/>
      <c r="Z12" s="18" t="str">
        <f>IF(Y12="No Bid","",IF(Y12&lt;&gt;0,Y12+'Basic Price Adjustment'!$E34,""))</f>
        <v/>
      </c>
      <c r="AA12" s="114">
        <v>71.5</v>
      </c>
      <c r="AB12" s="18">
        <f>IF(AA12="No Bid","",IF(AA12&lt;&gt;0,AA12+'Basic Price Adjustment'!$E34,""))</f>
        <v>70.040000000000006</v>
      </c>
      <c r="AC12" s="114">
        <v>80.650000000000006</v>
      </c>
      <c r="AD12" s="18">
        <f>IF(AC12="No Bid","",IF(AC12&lt;&gt;0,AC12+'Basic Price Adjustment'!$E34,""))</f>
        <v>79.190000000000012</v>
      </c>
      <c r="AE12" s="114">
        <v>75.7</v>
      </c>
      <c r="AF12" s="18">
        <f>IF(AE12="No Bid","",IF(AE12&lt;&gt;0,AE12+'Basic Price Adjustment'!$E34,""))</f>
        <v>74.240000000000009</v>
      </c>
      <c r="AG12" s="114">
        <v>80.650000000000006</v>
      </c>
      <c r="AH12" s="18">
        <f>IF(AG12="No Bid","",IF(AG12&lt;&gt;0,AG12+'Basic Price Adjustment'!$E34,""))</f>
        <v>79.190000000000012</v>
      </c>
      <c r="AI12" s="114">
        <v>76.849999999999994</v>
      </c>
      <c r="AJ12" s="18">
        <f>IF(AI12="No Bid","",IF(AI12&lt;&gt;0,AI12+'Basic Price Adjustment'!$E34,""))</f>
        <v>75.39</v>
      </c>
      <c r="AK12" s="32">
        <v>80</v>
      </c>
      <c r="AL12" s="18">
        <f>IF(AK12="No Bid","",IF(AK12&lt;&gt;0,AK12+'Basic Price Adjustment'!$E34,""))</f>
        <v>78.540000000000006</v>
      </c>
      <c r="AM12" s="32">
        <v>69</v>
      </c>
      <c r="AN12" s="18">
        <f>IF(AM12="No Bid","",IF(AM12&lt;&gt;0,AM12+'Basic Price Adjustment'!$E34,""))</f>
        <v>67.540000000000006</v>
      </c>
    </row>
    <row r="13" spans="1:40" s="65" customFormat="1" ht="20.100000000000001" customHeight="1" x14ac:dyDescent="0.2">
      <c r="A13" s="36">
        <v>3</v>
      </c>
      <c r="B13" s="36" t="s">
        <v>7</v>
      </c>
      <c r="C13" s="114">
        <v>70</v>
      </c>
      <c r="D13" s="18">
        <f>IF(C13="No Bid","",IF(C13&lt;&gt;0,C13+'Basic Price Adjustment'!$E35,""))</f>
        <v>68.349999999999994</v>
      </c>
      <c r="E13" s="114">
        <v>59.2</v>
      </c>
      <c r="F13" s="18">
        <f>IF(E13="No Bid","",IF(E13&lt;&gt;0,E13+'Basic Price Adjustment'!$E35,""))</f>
        <v>57.550000000000004</v>
      </c>
      <c r="G13" s="114">
        <v>74.5</v>
      </c>
      <c r="H13" s="18">
        <f>IF(G13="No Bid","",IF(G13&lt;&gt;0,G13+'Basic Price Adjustment'!$E35,""))</f>
        <v>72.849999999999994</v>
      </c>
      <c r="I13" s="114">
        <v>75.260000000000005</v>
      </c>
      <c r="J13" s="18">
        <f>IF(I13="No Bid","",IF(I13&lt;&gt;0,I13+'Basic Price Adjustment'!$E35,""))</f>
        <v>73.61</v>
      </c>
      <c r="K13" s="114">
        <v>71.680000000000007</v>
      </c>
      <c r="L13" s="18">
        <f>IF(K13="No Bid","",IF(K13&lt;&gt;0,K13+'Basic Price Adjustment'!$E35,""))</f>
        <v>70.03</v>
      </c>
      <c r="M13" s="114">
        <v>75.260000000000005</v>
      </c>
      <c r="N13" s="18">
        <f>IF(M13="No Bid","",IF(M13&lt;&gt;0,M13+'Basic Price Adjustment'!$E35,""))</f>
        <v>73.61</v>
      </c>
      <c r="O13" s="114">
        <v>75</v>
      </c>
      <c r="P13" s="18">
        <f>IF(O13="No Bid","",IF(O13&lt;&gt;0,O13+'Basic Price Adjustment'!$E35,""))</f>
        <v>73.349999999999994</v>
      </c>
      <c r="Q13" s="114">
        <v>75</v>
      </c>
      <c r="R13" s="18">
        <f>IF(Q13="No Bid","",IF(Q13&lt;&gt;0,Q13+'Basic Price Adjustment'!$E35,""))</f>
        <v>73.349999999999994</v>
      </c>
      <c r="S13" s="114">
        <v>69.7</v>
      </c>
      <c r="T13" s="18">
        <f>IF(S13="No Bid","",IF(S13&lt;&gt;0,S13+'Basic Price Adjustment'!$E35,""))</f>
        <v>68.05</v>
      </c>
      <c r="U13" s="114"/>
      <c r="V13" s="18" t="str">
        <f>IF(U13="No Bid","",IF(U13&lt;&gt;0,U13+'Basic Price Adjustment'!$E35,""))</f>
        <v/>
      </c>
      <c r="W13" s="114"/>
      <c r="X13" s="18" t="str">
        <f>IF(W13="No Bid","",IF(W13&lt;&gt;0,W13+'Basic Price Adjustment'!$E35,""))</f>
        <v/>
      </c>
      <c r="Y13" s="114"/>
      <c r="Z13" s="18" t="str">
        <f>IF(Y13="No Bid","",IF(Y13&lt;&gt;0,Y13+'Basic Price Adjustment'!$E35,""))</f>
        <v/>
      </c>
      <c r="AA13" s="114">
        <v>77</v>
      </c>
      <c r="AB13" s="18">
        <f>IF(AA13="No Bid","",IF(AA13&lt;&gt;0,AA13+'Basic Price Adjustment'!$E35,""))</f>
        <v>75.349999999999994</v>
      </c>
      <c r="AC13" s="114">
        <v>73.3</v>
      </c>
      <c r="AD13" s="18">
        <f>IF(AC13="No Bid","",IF(AC13&lt;&gt;0,AC13+'Basic Price Adjustment'!$E35,""))</f>
        <v>71.649999999999991</v>
      </c>
      <c r="AE13" s="114">
        <v>73.3</v>
      </c>
      <c r="AF13" s="18">
        <f>IF(AE13="No Bid","",IF(AE13&lt;&gt;0,AE13+'Basic Price Adjustment'!$E35,""))</f>
        <v>71.649999999999991</v>
      </c>
      <c r="AG13" s="114">
        <v>73.3</v>
      </c>
      <c r="AH13" s="18">
        <f>IF(AG13="No Bid","",IF(AG13&lt;&gt;0,AG13+'Basic Price Adjustment'!$E35,""))</f>
        <v>71.649999999999991</v>
      </c>
      <c r="AI13" s="114">
        <v>74.5</v>
      </c>
      <c r="AJ13" s="18">
        <f>IF(AI13="No Bid","",IF(AI13&lt;&gt;0,AI13+'Basic Price Adjustment'!$E35,""))</f>
        <v>72.849999999999994</v>
      </c>
      <c r="AK13" s="38">
        <v>80</v>
      </c>
      <c r="AL13" s="18">
        <f>IF(AK13="No Bid","",IF(AK13&lt;&gt;0,AK13+'Basic Price Adjustment'!$E35,""))</f>
        <v>78.349999999999994</v>
      </c>
      <c r="AM13" s="38">
        <v>69</v>
      </c>
      <c r="AN13" s="18">
        <f>IF(AM13="No Bid","",IF(AM13&lt;&gt;0,AM13+'Basic Price Adjustment'!$E35,""))</f>
        <v>67.349999999999994</v>
      </c>
    </row>
    <row r="14" spans="1:40" s="65" customFormat="1" ht="20.100000000000001" customHeight="1" x14ac:dyDescent="0.2">
      <c r="A14" s="31">
        <v>4</v>
      </c>
      <c r="B14" s="31" t="s">
        <v>8</v>
      </c>
      <c r="C14" s="114">
        <v>70</v>
      </c>
      <c r="D14" s="18">
        <f>IF(C14="No Bid","",IF(C14&lt;&gt;0,C14+'Basic Price Adjustment'!$E36,""))</f>
        <v>68.349999999999994</v>
      </c>
      <c r="E14" s="114">
        <v>59.2</v>
      </c>
      <c r="F14" s="18">
        <f>IF(E14="No Bid","",IF(E14&lt;&gt;0,E14+'Basic Price Adjustment'!$E36,""))</f>
        <v>57.550000000000004</v>
      </c>
      <c r="G14" s="114">
        <v>74.5</v>
      </c>
      <c r="H14" s="18">
        <f>IF(G14="No Bid","",IF(G14&lt;&gt;0,G14+'Basic Price Adjustment'!$E36,""))</f>
        <v>72.849999999999994</v>
      </c>
      <c r="I14" s="114">
        <v>75.260000000000005</v>
      </c>
      <c r="J14" s="18">
        <f>IF(I14="No Bid","",IF(I14&lt;&gt;0,I14+'Basic Price Adjustment'!$E36,""))</f>
        <v>73.61</v>
      </c>
      <c r="K14" s="114">
        <v>71.680000000000007</v>
      </c>
      <c r="L14" s="18">
        <f>IF(K14="No Bid","",IF(K14&lt;&gt;0,K14+'Basic Price Adjustment'!$E36,""))</f>
        <v>70.03</v>
      </c>
      <c r="M14" s="114">
        <v>75.260000000000005</v>
      </c>
      <c r="N14" s="18">
        <f>IF(M14="No Bid","",IF(M14&lt;&gt;0,M14+'Basic Price Adjustment'!$E36,""))</f>
        <v>73.61</v>
      </c>
      <c r="O14" s="114">
        <v>75</v>
      </c>
      <c r="P14" s="18">
        <f>IF(O14="No Bid","",IF(O14&lt;&gt;0,O14+'Basic Price Adjustment'!$E36,""))</f>
        <v>73.349999999999994</v>
      </c>
      <c r="Q14" s="114">
        <v>75</v>
      </c>
      <c r="R14" s="18">
        <f>IF(Q14="No Bid","",IF(Q14&lt;&gt;0,Q14+'Basic Price Adjustment'!$E36,""))</f>
        <v>73.349999999999994</v>
      </c>
      <c r="S14" s="114">
        <v>69.7</v>
      </c>
      <c r="T14" s="18">
        <f>IF(S14="No Bid","",IF(S14&lt;&gt;0,S14+'Basic Price Adjustment'!$E36,""))</f>
        <v>68.05</v>
      </c>
      <c r="U14" s="114"/>
      <c r="V14" s="18" t="str">
        <f>IF(U14="No Bid","",IF(U14&lt;&gt;0,U14+'Basic Price Adjustment'!$E36,""))</f>
        <v/>
      </c>
      <c r="W14" s="114"/>
      <c r="X14" s="18" t="str">
        <f>IF(W14="No Bid","",IF(W14&lt;&gt;0,W14+'Basic Price Adjustment'!$E36,""))</f>
        <v/>
      </c>
      <c r="Y14" s="114"/>
      <c r="Z14" s="18" t="str">
        <f>IF(Y14="No Bid","",IF(Y14&lt;&gt;0,Y14+'Basic Price Adjustment'!$E36,""))</f>
        <v/>
      </c>
      <c r="AA14" s="114">
        <v>77</v>
      </c>
      <c r="AB14" s="18">
        <f>IF(AA14="No Bid","",IF(AA14&lt;&gt;0,AA14+'Basic Price Adjustment'!$E36,""))</f>
        <v>75.349999999999994</v>
      </c>
      <c r="AC14" s="114">
        <v>73.3</v>
      </c>
      <c r="AD14" s="18">
        <f>IF(AC14="No Bid","",IF(AC14&lt;&gt;0,AC14+'Basic Price Adjustment'!$E36,""))</f>
        <v>71.649999999999991</v>
      </c>
      <c r="AE14" s="114">
        <v>73.3</v>
      </c>
      <c r="AF14" s="18">
        <f>IF(AE14="No Bid","",IF(AE14&lt;&gt;0,AE14+'Basic Price Adjustment'!$E36,""))</f>
        <v>71.649999999999991</v>
      </c>
      <c r="AG14" s="114">
        <v>73.3</v>
      </c>
      <c r="AH14" s="18">
        <f>IF(AG14="No Bid","",IF(AG14&lt;&gt;0,AG14+'Basic Price Adjustment'!$E36,""))</f>
        <v>71.649999999999991</v>
      </c>
      <c r="AI14" s="114">
        <v>74.5</v>
      </c>
      <c r="AJ14" s="18">
        <f>IF(AI14="No Bid","",IF(AI14&lt;&gt;0,AI14+'Basic Price Adjustment'!$E36,""))</f>
        <v>72.849999999999994</v>
      </c>
      <c r="AK14" s="32">
        <v>80</v>
      </c>
      <c r="AL14" s="18">
        <f>IF(AK14="No Bid","",IF(AK14&lt;&gt;0,AK14+'Basic Price Adjustment'!$E36,""))</f>
        <v>78.349999999999994</v>
      </c>
      <c r="AM14" s="32">
        <v>69</v>
      </c>
      <c r="AN14" s="18">
        <f>IF(AM14="No Bid","",IF(AM14&lt;&gt;0,AM14+'Basic Price Adjustment'!$E36,""))</f>
        <v>67.349999999999994</v>
      </c>
    </row>
    <row r="15" spans="1:40" s="65" customFormat="1" ht="20.100000000000001" customHeight="1" x14ac:dyDescent="0.2">
      <c r="A15" s="36">
        <v>5</v>
      </c>
      <c r="B15" s="36" t="s">
        <v>9</v>
      </c>
      <c r="C15" s="114">
        <v>73</v>
      </c>
      <c r="D15" s="18">
        <f>IF(C15="No Bid","",IF(C15&lt;&gt;0,C15+'Basic Price Adjustment'!$E37,""))</f>
        <v>71.290000000000006</v>
      </c>
      <c r="E15" s="114">
        <v>59.2</v>
      </c>
      <c r="F15" s="18">
        <f>IF(E15="No Bid","",IF(E15&lt;&gt;0,E15+'Basic Price Adjustment'!$E37,""))</f>
        <v>57.49</v>
      </c>
      <c r="G15" s="114">
        <v>78.5</v>
      </c>
      <c r="H15" s="18">
        <f>IF(G15="No Bid","",IF(G15&lt;&gt;0,G15+'Basic Price Adjustment'!$E37,""))</f>
        <v>76.790000000000006</v>
      </c>
      <c r="I15" s="114">
        <v>75.459999999999994</v>
      </c>
      <c r="J15" s="18">
        <f>IF(I15="No Bid","",IF(I15&lt;&gt;0,I15+'Basic Price Adjustment'!$E37,""))</f>
        <v>73.75</v>
      </c>
      <c r="K15" s="114">
        <v>72.78</v>
      </c>
      <c r="L15" s="18">
        <f>IF(K15="No Bid","",IF(K15&lt;&gt;0,K15+'Basic Price Adjustment'!$E37,""))</f>
        <v>71.070000000000007</v>
      </c>
      <c r="M15" s="114">
        <v>75.459999999999994</v>
      </c>
      <c r="N15" s="18">
        <f>IF(M15="No Bid","",IF(M15&lt;&gt;0,M15+'Basic Price Adjustment'!$E37,""))</f>
        <v>73.75</v>
      </c>
      <c r="O15" s="114">
        <v>90</v>
      </c>
      <c r="P15" s="18">
        <f>IF(O15="No Bid","",IF(O15&lt;&gt;0,O15+'Basic Price Adjustment'!$E37,""))</f>
        <v>88.29</v>
      </c>
      <c r="Q15" s="114">
        <v>90</v>
      </c>
      <c r="R15" s="18">
        <f>IF(Q15="No Bid","",IF(Q15&lt;&gt;0,Q15+'Basic Price Adjustment'!$E37,""))</f>
        <v>88.29</v>
      </c>
      <c r="S15" s="114">
        <v>69.7</v>
      </c>
      <c r="T15" s="18">
        <f>IF(S15="No Bid","",IF(S15&lt;&gt;0,S15+'Basic Price Adjustment'!$E37,""))</f>
        <v>67.990000000000009</v>
      </c>
      <c r="U15" s="114"/>
      <c r="V15" s="18" t="str">
        <f>IF(U15="No Bid","",IF(U15&lt;&gt;0,U15+'Basic Price Adjustment'!$E37,""))</f>
        <v/>
      </c>
      <c r="W15" s="114"/>
      <c r="X15" s="18" t="str">
        <f>IF(W15="No Bid","",IF(W15&lt;&gt;0,W15+'Basic Price Adjustment'!$E37,""))</f>
        <v/>
      </c>
      <c r="Y15" s="114"/>
      <c r="Z15" s="18" t="str">
        <f>IF(Y15="No Bid","",IF(Y15&lt;&gt;0,Y15+'Basic Price Adjustment'!$E37,""))</f>
        <v/>
      </c>
      <c r="AA15" s="114">
        <v>77</v>
      </c>
      <c r="AB15" s="18">
        <f>IF(AA15="No Bid","",IF(AA15&lt;&gt;0,AA15+'Basic Price Adjustment'!$E37,""))</f>
        <v>75.290000000000006</v>
      </c>
      <c r="AC15" s="114">
        <v>73.3</v>
      </c>
      <c r="AD15" s="18">
        <f>IF(AC15="No Bid","",IF(AC15&lt;&gt;0,AC15+'Basic Price Adjustment'!$E37,""))</f>
        <v>71.59</v>
      </c>
      <c r="AE15" s="114">
        <v>73.3</v>
      </c>
      <c r="AF15" s="18">
        <f>IF(AE15="No Bid","",IF(AE15&lt;&gt;0,AE15+'Basic Price Adjustment'!$E37,""))</f>
        <v>71.59</v>
      </c>
      <c r="AG15" s="114">
        <v>73.3</v>
      </c>
      <c r="AH15" s="18">
        <f>IF(AG15="No Bid","",IF(AG15&lt;&gt;0,AG15+'Basic Price Adjustment'!$E37,""))</f>
        <v>71.59</v>
      </c>
      <c r="AI15" s="114">
        <v>74.5</v>
      </c>
      <c r="AJ15" s="18">
        <f>IF(AI15="No Bid","",IF(AI15&lt;&gt;0,AI15+'Basic Price Adjustment'!$E37,""))</f>
        <v>72.790000000000006</v>
      </c>
      <c r="AK15" s="38">
        <v>80</v>
      </c>
      <c r="AL15" s="18">
        <f>IF(AK15="No Bid","",IF(AK15&lt;&gt;0,AK15+'Basic Price Adjustment'!$E37,""))</f>
        <v>78.290000000000006</v>
      </c>
      <c r="AM15" s="38">
        <v>69</v>
      </c>
      <c r="AN15" s="18">
        <f>IF(AM15="No Bid","",IF(AM15&lt;&gt;0,AM15+'Basic Price Adjustment'!$E37,""))</f>
        <v>67.290000000000006</v>
      </c>
    </row>
    <row r="16" spans="1:40" s="65" customFormat="1" ht="20.100000000000001" customHeight="1" x14ac:dyDescent="0.2">
      <c r="A16" s="31">
        <v>6</v>
      </c>
      <c r="B16" s="31" t="s">
        <v>10</v>
      </c>
      <c r="C16" s="114">
        <v>84</v>
      </c>
      <c r="D16" s="18">
        <f>IF(C16="No Bid","",IF(C16&lt;&gt;0,C16+'Basic Price Adjustment'!$E38,""))</f>
        <v>82.32</v>
      </c>
      <c r="E16" s="114">
        <v>62.3</v>
      </c>
      <c r="F16" s="18">
        <f>IF(E16="No Bid","",IF(E16&lt;&gt;0,E16+'Basic Price Adjustment'!$E38,""))</f>
        <v>60.62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77.61999999999999</v>
      </c>
      <c r="K16" s="114">
        <v>75.819999999999993</v>
      </c>
      <c r="L16" s="18">
        <f>IF(K16="No Bid","",IF(K16&lt;&gt;0,K16+'Basic Price Adjustment'!$E38,""))</f>
        <v>74.139999999999986</v>
      </c>
      <c r="M16" s="114">
        <v>79.3</v>
      </c>
      <c r="N16" s="18">
        <f>IF(M16="No Bid","",IF(M16&lt;&gt;0,M16+'Basic Price Adjustment'!$E38,""))</f>
        <v>77.61999999999999</v>
      </c>
      <c r="O16" s="114">
        <v>100</v>
      </c>
      <c r="P16" s="18">
        <f>IF(O16="No Bid","",IF(O16&lt;&gt;0,O16+'Basic Price Adjustment'!$E38,""))</f>
        <v>98.32</v>
      </c>
      <c r="Q16" s="114">
        <v>100</v>
      </c>
      <c r="R16" s="18">
        <f>IF(Q16="No Bid","",IF(Q16&lt;&gt;0,Q16+'Basic Price Adjustment'!$E38,""))</f>
        <v>98.32</v>
      </c>
      <c r="S16" s="114">
        <v>77.650000000000006</v>
      </c>
      <c r="T16" s="18">
        <f>IF(S16="No Bid","",IF(S16&lt;&gt;0,S16+'Basic Price Adjustment'!$E38,""))</f>
        <v>75.97</v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93</v>
      </c>
      <c r="AB16" s="18">
        <f>IF(AA16="No Bid","",IF(AA16&lt;&gt;0,AA16+'Basic Price Adjustment'!$E38,""))</f>
        <v>91.32</v>
      </c>
      <c r="AC16" s="114">
        <v>80.56</v>
      </c>
      <c r="AD16" s="18">
        <f>IF(AC16="No Bid","",IF(AC16&lt;&gt;0,AC16+'Basic Price Adjustment'!$E38,""))</f>
        <v>78.88</v>
      </c>
      <c r="AE16" s="114">
        <v>79.5</v>
      </c>
      <c r="AF16" s="18">
        <f>IF(AE16="No Bid","",IF(AE16&lt;&gt;0,AE16+'Basic Price Adjustment'!$E38,""))</f>
        <v>77.819999999999993</v>
      </c>
      <c r="AG16" s="114">
        <v>80.56</v>
      </c>
      <c r="AH16" s="18">
        <f>IF(AG16="No Bid","",IF(AG16&lt;&gt;0,AG16+'Basic Price Adjustment'!$E38,""))</f>
        <v>78.88</v>
      </c>
      <c r="AI16" s="114">
        <v>81.650000000000006</v>
      </c>
      <c r="AJ16" s="18">
        <f>IF(AI16="No Bid","",IF(AI16&lt;&gt;0,AI16+'Basic Price Adjustment'!$E38,""))</f>
        <v>79.97</v>
      </c>
      <c r="AK16" s="32">
        <v>93</v>
      </c>
      <c r="AL16" s="18">
        <f>IF(AK16="No Bid","",IF(AK16&lt;&gt;0,AK16+'Basic Price Adjustment'!$E38,""))</f>
        <v>91.32</v>
      </c>
      <c r="AM16" s="32">
        <v>83</v>
      </c>
      <c r="AN16" s="18">
        <f>IF(AM16="No Bid","",IF(AM16&lt;&gt;0,AM16+'Basic Price Adjustment'!$E38,""))</f>
        <v>81.319999999999993</v>
      </c>
    </row>
    <row r="17" spans="1:40" s="65" customFormat="1" ht="20.100000000000001" customHeight="1" x14ac:dyDescent="0.2">
      <c r="A17" s="36">
        <v>7</v>
      </c>
      <c r="B17" s="36" t="s">
        <v>11</v>
      </c>
      <c r="C17" s="114">
        <v>71</v>
      </c>
      <c r="D17" s="18">
        <f>IF(C17="No Bid","",IF(C17&lt;&gt;0,C17+'Basic Price Adjustment'!$E39,""))</f>
        <v>69.45</v>
      </c>
      <c r="E17" s="114">
        <v>59.2</v>
      </c>
      <c r="F17" s="18">
        <f>IF(E17="No Bid","",IF(E17&lt;&gt;0,E17+'Basic Price Adjustment'!$E39,""))</f>
        <v>57.650000000000006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73.75</v>
      </c>
      <c r="K17" s="114">
        <v>71.709999999999994</v>
      </c>
      <c r="L17" s="18">
        <f>IF(K17="No Bid","",IF(K17&lt;&gt;0,K17+'Basic Price Adjustment'!$E39,""))</f>
        <v>70.16</v>
      </c>
      <c r="M17" s="114">
        <v>75.3</v>
      </c>
      <c r="N17" s="18">
        <f>IF(M17="No Bid","",IF(M17&lt;&gt;0,M17+'Basic Price Adjustment'!$E39,""))</f>
        <v>73.75</v>
      </c>
      <c r="O17" s="114">
        <v>80</v>
      </c>
      <c r="P17" s="18">
        <f>IF(O17="No Bid","",IF(O17&lt;&gt;0,O17+'Basic Price Adjustment'!$E39,""))</f>
        <v>78.45</v>
      </c>
      <c r="Q17" s="114">
        <v>80</v>
      </c>
      <c r="R17" s="18">
        <f>IF(Q17="No Bid","",IF(Q17&lt;&gt;0,Q17+'Basic Price Adjustment'!$E39,""))</f>
        <v>78.45</v>
      </c>
      <c r="S17" s="114">
        <v>69.599999999999994</v>
      </c>
      <c r="T17" s="18">
        <f>IF(S17="No Bid","",IF(S17&lt;&gt;0,S17+'Basic Price Adjustment'!$E39,""))</f>
        <v>68.05</v>
      </c>
      <c r="U17" s="114"/>
      <c r="V17" s="18" t="str">
        <f>IF(U17="No Bid","",IF(U17&lt;&gt;0,U17+'Basic Price Adjustment'!$E39,""))</f>
        <v/>
      </c>
      <c r="W17" s="114"/>
      <c r="X17" s="18" t="str">
        <f>IF(W17="No Bid","",IF(W17&lt;&gt;0,W17+'Basic Price Adjustment'!$E39,""))</f>
        <v/>
      </c>
      <c r="Y17" s="114"/>
      <c r="Z17" s="18" t="str">
        <f>IF(Y17="No Bid","",IF(Y17&lt;&gt;0,Y17+'Basic Price Adjustment'!$E39,""))</f>
        <v/>
      </c>
      <c r="AA17" s="114">
        <v>79</v>
      </c>
      <c r="AB17" s="18">
        <f>IF(AA17="No Bid","",IF(AA17&lt;&gt;0,AA17+'Basic Price Adjustment'!$E39,""))</f>
        <v>77.45</v>
      </c>
      <c r="AC17" s="114">
        <v>81.75</v>
      </c>
      <c r="AD17" s="18">
        <f>IF(AC17="No Bid","",IF(AC17&lt;&gt;0,AC17+'Basic Price Adjustment'!$E39,""))</f>
        <v>80.2</v>
      </c>
      <c r="AE17" s="114">
        <v>78.95</v>
      </c>
      <c r="AF17" s="18">
        <f>IF(AE17="No Bid","",IF(AE17&lt;&gt;0,AE17+'Basic Price Adjustment'!$E39,""))</f>
        <v>77.400000000000006</v>
      </c>
      <c r="AG17" s="114">
        <v>81.75</v>
      </c>
      <c r="AH17" s="18">
        <f>IF(AG17="No Bid","",IF(AG17&lt;&gt;0,AG17+'Basic Price Adjustment'!$E39,""))</f>
        <v>80.2</v>
      </c>
      <c r="AI17" s="114">
        <v>80.38</v>
      </c>
      <c r="AJ17" s="18">
        <f>IF(AI17="No Bid","",IF(AI17&lt;&gt;0,AI17+'Basic Price Adjustment'!$E39,""))</f>
        <v>78.83</v>
      </c>
      <c r="AK17" s="38">
        <v>82</v>
      </c>
      <c r="AL17" s="18">
        <f>IF(AK17="No Bid","",IF(AK17&lt;&gt;0,AK17+'Basic Price Adjustment'!$E39,""))</f>
        <v>80.45</v>
      </c>
      <c r="AM17" s="38">
        <v>72</v>
      </c>
      <c r="AN17" s="18">
        <f>IF(AM17="No Bid","",IF(AM17&lt;&gt;0,AM17+'Basic Price Adjustment'!$E39,""))</f>
        <v>70.45</v>
      </c>
    </row>
    <row r="18" spans="1:40" s="65" customFormat="1" ht="20.100000000000001" customHeight="1" x14ac:dyDescent="0.2">
      <c r="A18" s="31">
        <v>8</v>
      </c>
      <c r="B18" s="31" t="s">
        <v>12</v>
      </c>
      <c r="C18" s="114">
        <v>76</v>
      </c>
      <c r="D18" s="18">
        <f>IF(C18="No Bid","",IF(C18&lt;&gt;0,C18+'Basic Price Adjustment'!$E40,""))</f>
        <v>73.97</v>
      </c>
      <c r="E18" s="114">
        <v>66.7</v>
      </c>
      <c r="F18" s="18">
        <f>IF(E18="No Bid","",IF(E18&lt;&gt;0,E18+'Basic Price Adjustment'!$E40,""))</f>
        <v>64.67</v>
      </c>
      <c r="G18" s="114">
        <v>79.5</v>
      </c>
      <c r="H18" s="18">
        <f>IF(G18="No Bid","",IF(G18&lt;&gt;0,G18+'Basic Price Adjustment'!$E40,""))</f>
        <v>77.47</v>
      </c>
      <c r="I18" s="114">
        <v>80.22</v>
      </c>
      <c r="J18" s="18">
        <f>IF(I18="No Bid","",IF(I18&lt;&gt;0,I18+'Basic Price Adjustment'!$E40,""))</f>
        <v>78.19</v>
      </c>
      <c r="K18" s="114">
        <v>80.86</v>
      </c>
      <c r="L18" s="18">
        <f>IF(K18="No Bid","",IF(K18&lt;&gt;0,K18+'Basic Price Adjustment'!$E40,""))</f>
        <v>78.83</v>
      </c>
      <c r="M18" s="114">
        <v>80.22</v>
      </c>
      <c r="N18" s="18">
        <f>IF(M18="No Bid","",IF(M18&lt;&gt;0,M18+'Basic Price Adjustment'!$E40,""))</f>
        <v>78.19</v>
      </c>
      <c r="O18" s="114">
        <v>90</v>
      </c>
      <c r="P18" s="18">
        <f>IF(O18="No Bid","",IF(O18&lt;&gt;0,O18+'Basic Price Adjustment'!$E40,""))</f>
        <v>87.97</v>
      </c>
      <c r="Q18" s="114">
        <v>90</v>
      </c>
      <c r="R18" s="18">
        <f>IF(Q18="No Bid","",IF(Q18&lt;&gt;0,Q18+'Basic Price Adjustment'!$E40,""))</f>
        <v>87.97</v>
      </c>
      <c r="S18" s="114">
        <v>76.25</v>
      </c>
      <c r="T18" s="18">
        <f>IF(S18="No Bid","",IF(S18&lt;&gt;0,S18+'Basic Price Adjustment'!$E40,""))</f>
        <v>74.22</v>
      </c>
      <c r="U18" s="114"/>
      <c r="V18" s="18" t="str">
        <f>IF(U18="No Bid","",IF(U18&lt;&gt;0,U18+'Basic Price Adjustment'!$E40,""))</f>
        <v/>
      </c>
      <c r="W18" s="114"/>
      <c r="X18" s="18" t="str">
        <f>IF(W18="No Bid","",IF(W18&lt;&gt;0,W18+'Basic Price Adjustment'!$E40,""))</f>
        <v/>
      </c>
      <c r="Y18" s="114"/>
      <c r="Z18" s="18" t="str">
        <f>IF(Y18="No Bid","",IF(Y18&lt;&gt;0,Y18+'Basic Price Adjustment'!$E40,""))</f>
        <v/>
      </c>
      <c r="AA18" s="114">
        <v>84</v>
      </c>
      <c r="AB18" s="18">
        <f>IF(AA18="No Bid","",IF(AA18&lt;&gt;0,AA18+'Basic Price Adjustment'!$E40,""))</f>
        <v>81.97</v>
      </c>
      <c r="AC18" s="114">
        <v>82.03</v>
      </c>
      <c r="AD18" s="18">
        <f>IF(AC18="No Bid","",IF(AC18&lt;&gt;0,AC18+'Basic Price Adjustment'!$E40,""))</f>
        <v>80</v>
      </c>
      <c r="AE18" s="114">
        <v>81.95</v>
      </c>
      <c r="AF18" s="18">
        <f>IF(AE18="No Bid","",IF(AE18&lt;&gt;0,AE18+'Basic Price Adjustment'!$E40,""))</f>
        <v>79.92</v>
      </c>
      <c r="AG18" s="114">
        <v>82.03</v>
      </c>
      <c r="AH18" s="18">
        <f>IF(AG18="No Bid","",IF(AG18&lt;&gt;0,AG18+'Basic Price Adjustment'!$E40,""))</f>
        <v>80</v>
      </c>
      <c r="AI18" s="114">
        <v>83.15</v>
      </c>
      <c r="AJ18" s="18">
        <f>IF(AI18="No Bid","",IF(AI18&lt;&gt;0,AI18+'Basic Price Adjustment'!$E40,""))</f>
        <v>81.12</v>
      </c>
      <c r="AK18" s="32">
        <v>84</v>
      </c>
      <c r="AL18" s="18">
        <f>IF(AK18="No Bid","",IF(AK18&lt;&gt;0,AK18+'Basic Price Adjustment'!$E40,""))</f>
        <v>81.97</v>
      </c>
      <c r="AM18" s="32">
        <v>77</v>
      </c>
      <c r="AN18" s="18">
        <f>IF(AM18="No Bid","",IF(AM18&lt;&gt;0,AM18+'Basic Price Adjustment'!$E40,""))</f>
        <v>74.97</v>
      </c>
    </row>
    <row r="19" spans="1:40" s="65" customFormat="1" ht="20.100000000000001" customHeight="1" x14ac:dyDescent="0.2">
      <c r="A19" s="36">
        <v>9</v>
      </c>
      <c r="B19" s="36" t="s">
        <v>13</v>
      </c>
      <c r="C19" s="114">
        <v>86</v>
      </c>
      <c r="D19" s="18">
        <f>IF(C19="No Bid","",IF(C19&lt;&gt;0,C19+'Basic Price Adjustment'!$E41,""))</f>
        <v>84</v>
      </c>
      <c r="E19" s="114">
        <v>70.400000000000006</v>
      </c>
      <c r="F19" s="18">
        <f>IF(E19="No Bid","",IF(E19&lt;&gt;0,E19+'Basic Price Adjustment'!$E41,""))</f>
        <v>68.400000000000006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83.26</v>
      </c>
      <c r="K19" s="114">
        <v>81.650000000000006</v>
      </c>
      <c r="L19" s="18">
        <f>IF(K19="No Bid","",IF(K19&lt;&gt;0,K19+'Basic Price Adjustment'!$E41,""))</f>
        <v>79.650000000000006</v>
      </c>
      <c r="M19" s="114">
        <v>85.26</v>
      </c>
      <c r="N19" s="18">
        <f>IF(M19="No Bid","",IF(M19&lt;&gt;0,M19+'Basic Price Adjustment'!$E41,""))</f>
        <v>83.26</v>
      </c>
      <c r="O19" s="114">
        <v>90</v>
      </c>
      <c r="P19" s="18">
        <f>IF(O19="No Bid","",IF(O19&lt;&gt;0,O19+'Basic Price Adjustment'!$E41,""))</f>
        <v>88</v>
      </c>
      <c r="Q19" s="114">
        <v>90</v>
      </c>
      <c r="R19" s="18">
        <f>IF(Q19="No Bid","",IF(Q19&lt;&gt;0,Q19+'Basic Price Adjustment'!$E41,""))</f>
        <v>88</v>
      </c>
      <c r="S19" s="114"/>
      <c r="T19" s="18" t="str">
        <f>IF(S19="No Bid","",IF(S19&lt;&gt;0,S19+'Basic Price Adjustment'!$E41,""))</f>
        <v/>
      </c>
      <c r="U19" s="114"/>
      <c r="V19" s="18" t="str">
        <f>IF(U19="No Bid","",IF(U19&lt;&gt;0,U19+'Basic Price Adjustment'!$E41,""))</f>
        <v/>
      </c>
      <c r="W19" s="114"/>
      <c r="X19" s="18" t="str">
        <f>IF(W19="No Bid","",IF(W19&lt;&gt;0,W19+'Basic Price Adjustment'!$E41,""))</f>
        <v/>
      </c>
      <c r="Y19" s="114"/>
      <c r="Z19" s="18" t="str">
        <f>IF(Y19="No Bid","",IF(Y19&lt;&gt;0,Y19+'Basic Price Adjustment'!$E41,""))</f>
        <v/>
      </c>
      <c r="AA19" s="114">
        <v>97</v>
      </c>
      <c r="AB19" s="18">
        <f>IF(AA19="No Bid","",IF(AA19&lt;&gt;0,AA19+'Basic Price Adjustment'!$E41,""))</f>
        <v>95</v>
      </c>
      <c r="AC19" s="114">
        <v>102</v>
      </c>
      <c r="AD19" s="18">
        <f>IF(AC19="No Bid","",IF(AC19&lt;&gt;0,AC19+'Basic Price Adjustment'!$E41,""))</f>
        <v>100</v>
      </c>
      <c r="AE19" s="114">
        <v>97.85</v>
      </c>
      <c r="AF19" s="18">
        <f>IF(AE19="No Bid","",IF(AE19&lt;&gt;0,AE19+'Basic Price Adjustment'!$E41,""))</f>
        <v>95.85</v>
      </c>
      <c r="AG19" s="114">
        <v>102</v>
      </c>
      <c r="AH19" s="18">
        <f>IF(AG19="No Bid","",IF(AG19&lt;&gt;0,AG19+'Basic Price Adjustment'!$E41,""))</f>
        <v>100</v>
      </c>
      <c r="AI19" s="114">
        <v>99.05</v>
      </c>
      <c r="AJ19" s="18">
        <f>IF(AI19="No Bid","",IF(AI19&lt;&gt;0,AI19+'Basic Price Adjustment'!$E41,""))</f>
        <v>97.05</v>
      </c>
      <c r="AK19" s="38">
        <v>86</v>
      </c>
      <c r="AL19" s="18">
        <f>IF(AK19="No Bid","",IF(AK19&lt;&gt;0,AK19+'Basic Price Adjustment'!$E41,""))</f>
        <v>84</v>
      </c>
      <c r="AM19" s="38">
        <v>79</v>
      </c>
      <c r="AN19" s="18">
        <f>IF(AM19="No Bid","",IF(AM19&lt;&gt;0,AM19+'Basic Price Adjustment'!$E41,""))</f>
        <v>77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4">
        <v>77.5</v>
      </c>
      <c r="D20" s="18">
        <f>IF(C20="No Bid","",IF(C20&lt;&gt;0,C20+'Basic Price Adjustment'!$E42,""))</f>
        <v>75.5</v>
      </c>
      <c r="E20" s="114">
        <v>66.7</v>
      </c>
      <c r="F20" s="18">
        <f>IF(E20="No Bid","",IF(E20&lt;&gt;0,E20+'Basic Price Adjustment'!$E42,""))</f>
        <v>64.7</v>
      </c>
      <c r="G20" s="114">
        <v>79.5</v>
      </c>
      <c r="H20" s="18">
        <f>IF(G20="No Bid","",IF(G20&lt;&gt;0,G20+'Basic Price Adjustment'!$E42,""))</f>
        <v>77.5</v>
      </c>
      <c r="I20" s="114">
        <v>80.23</v>
      </c>
      <c r="J20" s="18">
        <f>IF(I20="No Bid","",IF(I20&lt;&gt;0,I20+'Basic Price Adjustment'!$E42,""))</f>
        <v>78.23</v>
      </c>
      <c r="K20" s="114">
        <v>78.900000000000006</v>
      </c>
      <c r="L20" s="18">
        <f>IF(K20="No Bid","",IF(K20&lt;&gt;0,K20+'Basic Price Adjustment'!$E42,""))</f>
        <v>76.900000000000006</v>
      </c>
      <c r="M20" s="114">
        <v>80.23</v>
      </c>
      <c r="N20" s="18">
        <f>IF(M20="No Bid","",IF(M20&lt;&gt;0,M20+'Basic Price Adjustment'!$E42,""))</f>
        <v>78.23</v>
      </c>
      <c r="O20" s="114">
        <v>90</v>
      </c>
      <c r="P20" s="18">
        <f>IF(O20="No Bid","",IF(O20&lt;&gt;0,O20+'Basic Price Adjustment'!$E42,""))</f>
        <v>88</v>
      </c>
      <c r="Q20" s="114">
        <v>90</v>
      </c>
      <c r="R20" s="18">
        <f>IF(Q20="No Bid","",IF(Q20&lt;&gt;0,Q20+'Basic Price Adjustment'!$E42,""))</f>
        <v>88</v>
      </c>
      <c r="S20" s="114">
        <v>76.25</v>
      </c>
      <c r="T20" s="18">
        <f>IF(S20="No Bid","",IF(S20&lt;&gt;0,S20+'Basic Price Adjustment'!$E42,""))</f>
        <v>74.25</v>
      </c>
      <c r="U20" s="114"/>
      <c r="V20" s="18" t="str">
        <f>IF(U20="No Bid","",IF(U20&lt;&gt;0,U20+'Basic Price Adjustment'!$E42,""))</f>
        <v/>
      </c>
      <c r="W20" s="114"/>
      <c r="X20" s="18" t="str">
        <f>IF(W20="No Bid","",IF(W20&lt;&gt;0,W20+'Basic Price Adjustment'!$E42,""))</f>
        <v/>
      </c>
      <c r="Y20" s="114"/>
      <c r="Z20" s="18" t="str">
        <f>IF(Y20="No Bid","",IF(Y20&lt;&gt;0,Y20+'Basic Price Adjustment'!$E42,""))</f>
        <v/>
      </c>
      <c r="AA20" s="114">
        <v>82</v>
      </c>
      <c r="AB20" s="18">
        <f>IF(AA20="No Bid","",IF(AA20&lt;&gt;0,AA20+'Basic Price Adjustment'!$E42,""))</f>
        <v>80</v>
      </c>
      <c r="AC20" s="114">
        <v>82.03</v>
      </c>
      <c r="AD20" s="18">
        <f>IF(AC20="No Bid","",IF(AC20&lt;&gt;0,AC20+'Basic Price Adjustment'!$E42,""))</f>
        <v>80.03</v>
      </c>
      <c r="AE20" s="114">
        <v>81.95</v>
      </c>
      <c r="AF20" s="18">
        <f>IF(AE20="No Bid","",IF(AE20&lt;&gt;0,AE20+'Basic Price Adjustment'!$E42,""))</f>
        <v>79.95</v>
      </c>
      <c r="AG20" s="114">
        <v>82.03</v>
      </c>
      <c r="AH20" s="18">
        <f>IF(AG20="No Bid","",IF(AG20&lt;&gt;0,AG20+'Basic Price Adjustment'!$E42,""))</f>
        <v>80.03</v>
      </c>
      <c r="AI20" s="114">
        <v>83.15</v>
      </c>
      <c r="AJ20" s="18">
        <f>IF(AI20="No Bid","",IF(AI20&lt;&gt;0,AI20+'Basic Price Adjustment'!$E42,""))</f>
        <v>81.150000000000006</v>
      </c>
      <c r="AK20" s="32">
        <v>84</v>
      </c>
      <c r="AL20" s="18">
        <f>IF(AK20="No Bid","",IF(AK20&lt;&gt;0,AK20+'Basic Price Adjustment'!$E42,""))</f>
        <v>82</v>
      </c>
      <c r="AM20" s="32">
        <v>77</v>
      </c>
      <c r="AN20" s="18">
        <f>IF(AM20="No Bid","",IF(AM20&lt;&gt;0,AM20+'Basic Price Adjustment'!$E42,""))</f>
        <v>75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83.03</v>
      </c>
      <c r="E21" s="114">
        <v>70.400000000000006</v>
      </c>
      <c r="F21" s="18">
        <f>IF(E21="No Bid","",IF(E21&lt;&gt;0,E21+'Basic Price Adjustment'!$E43,""))</f>
        <v>68.430000000000007</v>
      </c>
      <c r="G21" s="114">
        <v>85</v>
      </c>
      <c r="H21" s="18">
        <f>IF(G21="No Bid","",IF(G21&lt;&gt;0,G21+'Basic Price Adjustment'!$E43,""))</f>
        <v>83.03</v>
      </c>
      <c r="I21" s="114">
        <v>85.42</v>
      </c>
      <c r="J21" s="18">
        <f>IF(I21="No Bid","",IF(I21&lt;&gt;0,I21+'Basic Price Adjustment'!$E43,""))</f>
        <v>83.45</v>
      </c>
      <c r="K21" s="114">
        <v>81.66</v>
      </c>
      <c r="L21" s="18">
        <f>IF(K21="No Bid","",IF(K21&lt;&gt;0,K21+'Basic Price Adjustment'!$E43,""))</f>
        <v>79.69</v>
      </c>
      <c r="M21" s="114">
        <v>85.42</v>
      </c>
      <c r="N21" s="18">
        <f>IF(M21="No Bid","",IF(M21&lt;&gt;0,M21+'Basic Price Adjustment'!$E43,""))</f>
        <v>83.45</v>
      </c>
      <c r="O21" s="114">
        <v>100</v>
      </c>
      <c r="P21" s="18">
        <f>IF(O21="No Bid","",IF(O21&lt;&gt;0,O21+'Basic Price Adjustment'!$E43,""))</f>
        <v>98.03</v>
      </c>
      <c r="Q21" s="114">
        <v>100</v>
      </c>
      <c r="R21" s="18">
        <f>IF(Q21="No Bid","",IF(Q21&lt;&gt;0,Q21+'Basic Price Adjustment'!$E43,""))</f>
        <v>98.03</v>
      </c>
      <c r="S21" s="114">
        <v>83.5</v>
      </c>
      <c r="T21" s="18">
        <f>IF(S21="No Bid","",IF(S21&lt;&gt;0,S21+'Basic Price Adjustment'!$E43,""))</f>
        <v>81.53</v>
      </c>
      <c r="U21" s="114"/>
      <c r="V21" s="18" t="str">
        <f>IF(U21="No Bid","",IF(U21&lt;&gt;0,U21+'Basic Price Adjustment'!$E43,""))</f>
        <v/>
      </c>
      <c r="W21" s="114"/>
      <c r="X21" s="18" t="str">
        <f>IF(W21="No Bid","",IF(W21&lt;&gt;0,W21+'Basic Price Adjustment'!$E43,""))</f>
        <v/>
      </c>
      <c r="Y21" s="114"/>
      <c r="Z21" s="18" t="str">
        <f>IF(Y21="No Bid","",IF(Y21&lt;&gt;0,Y21+'Basic Price Adjustment'!$E43,""))</f>
        <v/>
      </c>
      <c r="AA21" s="114">
        <v>97</v>
      </c>
      <c r="AB21" s="18">
        <f>IF(AA21="No Bid","",IF(AA21&lt;&gt;0,AA21+'Basic Price Adjustment'!$E43,""))</f>
        <v>95.03</v>
      </c>
      <c r="AC21" s="114">
        <v>89.2</v>
      </c>
      <c r="AD21" s="18">
        <f>IF(AC21="No Bid","",IF(AC21&lt;&gt;0,AC21+'Basic Price Adjustment'!$E43,""))</f>
        <v>87.23</v>
      </c>
      <c r="AE21" s="114">
        <v>86.5</v>
      </c>
      <c r="AF21" s="18">
        <f>IF(AE21="No Bid","",IF(AE21&lt;&gt;0,AE21+'Basic Price Adjustment'!$E43,""))</f>
        <v>84.53</v>
      </c>
      <c r="AG21" s="114">
        <v>89.2</v>
      </c>
      <c r="AH21" s="18">
        <f>IF(AG21="No Bid","",IF(AG21&lt;&gt;0,AG21+'Basic Price Adjustment'!$E43,""))</f>
        <v>87.23</v>
      </c>
      <c r="AI21" s="114">
        <v>88.25</v>
      </c>
      <c r="AJ21" s="18">
        <f>IF(AI21="No Bid","",IF(AI21&lt;&gt;0,AI21+'Basic Price Adjustment'!$E43,""))</f>
        <v>86.28</v>
      </c>
      <c r="AK21" s="38">
        <v>102.5</v>
      </c>
      <c r="AL21" s="18">
        <f>IF(AK21="No Bid","",IF(AK21&lt;&gt;0,AK21+'Basic Price Adjustment'!$E43,""))</f>
        <v>100.53</v>
      </c>
      <c r="AM21" s="38">
        <v>95.5</v>
      </c>
      <c r="AN21" s="18">
        <f>IF(AM21="No Bid","",IF(AM21&lt;&gt;0,AM21+'Basic Price Adjustment'!$E43,""))</f>
        <v>93.53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4">
        <v>86.5</v>
      </c>
      <c r="D22" s="18">
        <f>IF(C22="No Bid","",IF(C22&lt;&gt;0,C22+'Basic Price Adjustment'!$E44,""))</f>
        <v>84.02</v>
      </c>
      <c r="E22" s="114">
        <v>74.099999999999994</v>
      </c>
      <c r="F22" s="18">
        <f>IF(E22="No Bid","",IF(E22&lt;&gt;0,E22+'Basic Price Adjustment'!$E44,""))</f>
        <v>71.61999999999999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98.25</v>
      </c>
      <c r="K22" s="114">
        <v>90</v>
      </c>
      <c r="L22" s="18">
        <f>IF(K22="No Bid","",IF(K22&lt;&gt;0,K22+'Basic Price Adjustment'!$E44,""))</f>
        <v>87.52</v>
      </c>
      <c r="M22" s="114">
        <v>108.01</v>
      </c>
      <c r="N22" s="18">
        <f>IF(M22="No Bid","",IF(M22&lt;&gt;0,M22+'Basic Price Adjustment'!$E44,""))</f>
        <v>105.53</v>
      </c>
      <c r="O22" s="114">
        <v>190</v>
      </c>
      <c r="P22" s="18">
        <f>IF(O22="No Bid","",IF(O22&lt;&gt;0,O22+'Basic Price Adjustment'!$E44,""))</f>
        <v>187.52</v>
      </c>
      <c r="Q22" s="114">
        <v>190</v>
      </c>
      <c r="R22" s="18">
        <f>IF(Q22="No Bid","",IF(Q22&lt;&gt;0,Q22+'Basic Price Adjustment'!$E44,""))</f>
        <v>187.52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  <c r="AG22" s="114"/>
      <c r="AH22" s="18" t="str">
        <f>IF(AG22="No Bid","",IF(AG22&lt;&gt;0,AG22+'Basic Price Adjustment'!$E44,""))</f>
        <v/>
      </c>
      <c r="AI22" s="114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115.27</v>
      </c>
      <c r="AM22" s="32">
        <v>100.5</v>
      </c>
      <c r="AN22" s="18">
        <f>IF(AM22="No Bid","",IF(AM22&lt;&gt;0,AM22+'Basic Price Adjustment'!$E44,""))</f>
        <v>98.02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4">
        <v>101</v>
      </c>
      <c r="D23" s="18">
        <f>IF(C23="No Bid","",IF(C23&lt;&gt;0,C23+'Basic Price Adjustment'!$E45,""))</f>
        <v>98.65</v>
      </c>
      <c r="E23" s="114">
        <v>78</v>
      </c>
      <c r="F23" s="18">
        <f>IF(E23="No Bid","",IF(E23&lt;&gt;0,E23+'Basic Price Adjustment'!$E45,""))</f>
        <v>75.650000000000006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101.03</v>
      </c>
      <c r="K23" s="114">
        <v>91.74</v>
      </c>
      <c r="L23" s="18">
        <f>IF(K23="No Bid","",IF(K23&lt;&gt;0,K23+'Basic Price Adjustment'!$E45,""))</f>
        <v>89.39</v>
      </c>
      <c r="M23" s="114">
        <v>110.8</v>
      </c>
      <c r="N23" s="18">
        <f>IF(M23="No Bid","",IF(M23&lt;&gt;0,M23+'Basic Price Adjustment'!$E45,""))</f>
        <v>108.45</v>
      </c>
      <c r="O23" s="114">
        <v>200</v>
      </c>
      <c r="P23" s="18">
        <f>IF(O23="No Bid","",IF(O23&lt;&gt;0,O23+'Basic Price Adjustment'!$E45,""))</f>
        <v>197.65</v>
      </c>
      <c r="Q23" s="114">
        <v>200</v>
      </c>
      <c r="R23" s="18">
        <f>IF(Q23="No Bid","",IF(Q23&lt;&gt;0,Q23+'Basic Price Adjustment'!$E45,""))</f>
        <v>197.65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  <c r="AG23" s="114"/>
      <c r="AH23" s="18" t="str">
        <f>IF(AG23="No Bid","",IF(AG23&lt;&gt;0,AG23+'Basic Price Adjustment'!$E45,""))</f>
        <v/>
      </c>
      <c r="AI23" s="114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127.65</v>
      </c>
      <c r="AM23" s="38">
        <v>122</v>
      </c>
      <c r="AN23" s="18">
        <f>IF(AM23="No Bid","",IF(AM23&lt;&gt;0,AM23+'Basic Price Adjustment'!$E45,""))</f>
        <v>119.65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4">
        <v>89</v>
      </c>
      <c r="D24" s="18">
        <f>IF(C24="No Bid","",IF(C24&lt;&gt;0,C24+'Basic Price Adjustment'!$E46,""))</f>
        <v>86.61</v>
      </c>
      <c r="E24" s="114">
        <v>74.099999999999994</v>
      </c>
      <c r="F24" s="18">
        <f>IF(E24="No Bid","",IF(E24&lt;&gt;0,E24+'Basic Price Adjustment'!$E46,""))</f>
        <v>71.709999999999994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94.75</v>
      </c>
      <c r="K24" s="114">
        <v>91.76</v>
      </c>
      <c r="L24" s="18">
        <f>IF(K24="No Bid","",IF(K24&lt;&gt;0,K24+'Basic Price Adjustment'!$E46,""))</f>
        <v>89.37</v>
      </c>
      <c r="M24" s="114">
        <v>106.19</v>
      </c>
      <c r="N24" s="18">
        <f>IF(M24="No Bid","",IF(M24&lt;&gt;0,M24+'Basic Price Adjustment'!$E46,""))</f>
        <v>103.8</v>
      </c>
      <c r="O24" s="114">
        <v>130</v>
      </c>
      <c r="P24" s="18">
        <f>IF(O24="No Bid","",IF(O24&lt;&gt;0,O24+'Basic Price Adjustment'!$E46,""))</f>
        <v>127.61</v>
      </c>
      <c r="Q24" s="114">
        <v>130</v>
      </c>
      <c r="R24" s="18">
        <f>IF(Q24="No Bid","",IF(Q24&lt;&gt;0,Q24+'Basic Price Adjustment'!$E46,""))</f>
        <v>127.61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/>
      <c r="Z24" s="18" t="str">
        <f>IF(Y24="No Bid","",IF(Y24&lt;&gt;0,Y24+'Basic Price Adjustment'!$E46,""))</f>
        <v/>
      </c>
      <c r="AA24" s="114">
        <v>104</v>
      </c>
      <c r="AB24" s="18">
        <f>IF(AA24="No Bid","",IF(AA24&lt;&gt;0,AA24+'Basic Price Adjustment'!$E46,""))</f>
        <v>101.61</v>
      </c>
      <c r="AC24" s="114"/>
      <c r="AD24" s="18" t="str">
        <f>IF(AC24="No Bid","",IF(AC24&lt;&gt;0,AC24+'Basic Price Adjustment'!$E46,""))</f>
        <v/>
      </c>
      <c r="AE24" s="114"/>
      <c r="AF24" s="18" t="str">
        <f>IF(AE24="No Bid","",IF(AE24&lt;&gt;0,AE24+'Basic Price Adjustment'!$E46,""))</f>
        <v/>
      </c>
      <c r="AG24" s="114"/>
      <c r="AH24" s="18" t="str">
        <f>IF(AG24="No Bid","",IF(AG24&lt;&gt;0,AG24+'Basic Price Adjustment'!$E46,""))</f>
        <v/>
      </c>
      <c r="AI24" s="114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112.36</v>
      </c>
      <c r="AM24" s="32">
        <v>98.5</v>
      </c>
      <c r="AN24" s="18">
        <f>IF(AM24="No Bid","",IF(AM24&lt;&gt;0,AM24+'Basic Price Adjustment'!$E46,""))</f>
        <v>96.11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4">
        <v>97.5</v>
      </c>
      <c r="D25" s="18">
        <f>IF(C25="No Bid","",IF(C25&lt;&gt;0,C25+'Basic Price Adjustment'!$E47,""))</f>
        <v>95.05</v>
      </c>
      <c r="E25" s="114">
        <v>78</v>
      </c>
      <c r="F25" s="18">
        <f>IF(E25="No Bid","",IF(E25&lt;&gt;0,E25+'Basic Price Adjustment'!$E47,""))</f>
        <v>75.55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98</v>
      </c>
      <c r="K25" s="114">
        <v>95.61</v>
      </c>
      <c r="L25" s="18">
        <f>IF(K25="No Bid","",IF(K25&lt;&gt;0,K25+'Basic Price Adjustment'!$E47,""))</f>
        <v>93.16</v>
      </c>
      <c r="M25" s="114">
        <v>107.24</v>
      </c>
      <c r="N25" s="18">
        <f>IF(M25="No Bid","",IF(M25&lt;&gt;0,M25+'Basic Price Adjustment'!$E47,""))</f>
        <v>104.78999999999999</v>
      </c>
      <c r="O25" s="114">
        <v>140</v>
      </c>
      <c r="P25" s="18">
        <f>IF(O25="No Bid","",IF(O25&lt;&gt;0,O25+'Basic Price Adjustment'!$E47,""))</f>
        <v>137.55000000000001</v>
      </c>
      <c r="Q25" s="114">
        <v>140</v>
      </c>
      <c r="R25" s="18">
        <f>IF(Q25="No Bid","",IF(Q25&lt;&gt;0,Q25+'Basic Price Adjustment'!$E47,""))</f>
        <v>137.55000000000001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  <c r="AG25" s="114"/>
      <c r="AH25" s="18" t="str">
        <f>IF(AG25="No Bid","",IF(AG25&lt;&gt;0,AG25+'Basic Price Adjustment'!$E47,""))</f>
        <v/>
      </c>
      <c r="AI25" s="114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124.05</v>
      </c>
      <c r="AM25" s="38">
        <v>121</v>
      </c>
      <c r="AN25" s="18">
        <f>IF(AM25="No Bid","",IF(AM25&lt;&gt;0,AM25+'Basic Price Adjustment'!$E47,""))</f>
        <v>118.55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4">
        <v>83</v>
      </c>
      <c r="D26" s="18">
        <f>IF(C26="No Bid","",IF(C26&lt;&gt;0,C26+'Basic Price Adjustment'!$E48,""))</f>
        <v>81.16</v>
      </c>
      <c r="E26" s="114">
        <v>63.3</v>
      </c>
      <c r="F26" s="18">
        <f>IF(E26="No Bid","",IF(E26&lt;&gt;0,E26+'Basic Price Adjustment'!$E48,""))</f>
        <v>61.459999999999994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84.289999999999992</v>
      </c>
      <c r="K26" s="114">
        <v>81.22</v>
      </c>
      <c r="L26" s="18">
        <f>IF(K26="No Bid","",IF(K26&lt;&gt;0,K26+'Basic Price Adjustment'!$E48,""))</f>
        <v>79.38</v>
      </c>
      <c r="M26" s="114">
        <v>89.64</v>
      </c>
      <c r="N26" s="18">
        <f>IF(M26="No Bid","",IF(M26&lt;&gt;0,M26+'Basic Price Adjustment'!$E48,""))</f>
        <v>87.8</v>
      </c>
      <c r="O26" s="114">
        <v>90</v>
      </c>
      <c r="P26" s="18">
        <f>IF(O26="No Bid","",IF(O26&lt;&gt;0,O26+'Basic Price Adjustment'!$E48,""))</f>
        <v>88.16</v>
      </c>
      <c r="Q26" s="114">
        <v>90</v>
      </c>
      <c r="R26" s="18">
        <f>IF(Q26="No Bid","",IF(Q26&lt;&gt;0,Q26+'Basic Price Adjustment'!$E48,""))</f>
        <v>88.16</v>
      </c>
      <c r="S26" s="114"/>
      <c r="T26" s="18" t="str">
        <f>IF(S26="No Bid","",IF(S26&lt;&gt;0,S26+'Basic Price Adjustment'!$E48,""))</f>
        <v/>
      </c>
      <c r="U26" s="114"/>
      <c r="V26" s="18" t="str">
        <f>IF(U26="No Bid","",IF(U26&lt;&gt;0,U26+'Basic Price Adjustment'!$E48,""))</f>
        <v/>
      </c>
      <c r="W26" s="114"/>
      <c r="X26" s="18" t="str">
        <f>IF(W26="No Bid","",IF(W26&lt;&gt;0,W26+'Basic Price Adjustment'!$E48,""))</f>
        <v/>
      </c>
      <c r="Y26" s="114"/>
      <c r="Z26" s="18" t="str">
        <f>IF(Y26="No Bid","",IF(Y26&lt;&gt;0,Y26+'Basic Price Adjustment'!$E48,""))</f>
        <v/>
      </c>
      <c r="AA26" s="114">
        <v>99</v>
      </c>
      <c r="AB26" s="18">
        <f>IF(AA26="No Bid","",IF(AA26&lt;&gt;0,AA26+'Basic Price Adjustment'!$E48,""))</f>
        <v>97.16</v>
      </c>
      <c r="AC26" s="114">
        <v>92.64</v>
      </c>
      <c r="AD26" s="18">
        <f>IF(AC26="No Bid","",IF(AC26&lt;&gt;0,AC26+'Basic Price Adjustment'!$E48,""))</f>
        <v>90.8</v>
      </c>
      <c r="AE26" s="114">
        <v>87.17</v>
      </c>
      <c r="AF26" s="18">
        <f>IF(AE26="No Bid","",IF(AE26&lt;&gt;0,AE26+'Basic Price Adjustment'!$E48,""))</f>
        <v>85.33</v>
      </c>
      <c r="AG26" s="114">
        <v>92.64</v>
      </c>
      <c r="AH26" s="18">
        <f>IF(AG26="No Bid","",IF(AG26&lt;&gt;0,AG26+'Basic Price Adjustment'!$E48,""))</f>
        <v>90.8</v>
      </c>
      <c r="AI26" s="114">
        <v>88.55</v>
      </c>
      <c r="AJ26" s="18">
        <f>IF(AI26="No Bid","",IF(AI26&lt;&gt;0,AI26+'Basic Price Adjustment'!$E48,""))</f>
        <v>86.71</v>
      </c>
      <c r="AK26" s="32">
        <v>83.25</v>
      </c>
      <c r="AL26" s="18">
        <f>IF(AK26="No Bid","",IF(AK26&lt;&gt;0,AK26+'Basic Price Adjustment'!$E48,""))</f>
        <v>81.41</v>
      </c>
      <c r="AM26" s="32">
        <v>76.25</v>
      </c>
      <c r="AN26" s="18">
        <f>IF(AM26="No Bid","",IF(AM26&lt;&gt;0,AM26+'Basic Price Adjustment'!$E48,""))</f>
        <v>74.41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88.5</v>
      </c>
      <c r="D27" s="18">
        <f>IF(C27="No Bid","",IF(C27&lt;&gt;0,C27+'Basic Price Adjustment'!$E49,""))</f>
        <v>86.66</v>
      </c>
      <c r="E27" s="114">
        <v>65.7</v>
      </c>
      <c r="F27" s="18">
        <f>IF(E27="No Bid","",IF(E27&lt;&gt;0,E27+'Basic Price Adjustment'!$E49,""))</f>
        <v>63.86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87.07</v>
      </c>
      <c r="K27" s="114">
        <v>84.75</v>
      </c>
      <c r="L27" s="18">
        <f>IF(K27="No Bid","",IF(K27&lt;&gt;0,K27+'Basic Price Adjustment'!$E49,""))</f>
        <v>82.91</v>
      </c>
      <c r="M27" s="114">
        <v>92.33</v>
      </c>
      <c r="N27" s="18">
        <f>IF(M27="No Bid","",IF(M27&lt;&gt;0,M27+'Basic Price Adjustment'!$E49,""))</f>
        <v>90.49</v>
      </c>
      <c r="O27" s="114">
        <v>100</v>
      </c>
      <c r="P27" s="18">
        <f>IF(O27="No Bid","",IF(O27&lt;&gt;0,O27+'Basic Price Adjustment'!$E49,""))</f>
        <v>98.16</v>
      </c>
      <c r="Q27" s="114">
        <v>100</v>
      </c>
      <c r="R27" s="18">
        <f>IF(Q27="No Bid","",IF(Q27&lt;&gt;0,Q27+'Basic Price Adjustment'!$E49,""))</f>
        <v>98.16</v>
      </c>
      <c r="S27" s="114">
        <v>80.400000000000006</v>
      </c>
      <c r="T27" s="18">
        <f>IF(S27="No Bid","",IF(S27&lt;&gt;0,S27+'Basic Price Adjustment'!$E49,""))</f>
        <v>78.56</v>
      </c>
      <c r="U27" s="114"/>
      <c r="V27" s="18" t="str">
        <f>IF(U27="No Bid","",IF(U27&lt;&gt;0,U27+'Basic Price Adjustment'!$E49,""))</f>
        <v/>
      </c>
      <c r="W27" s="114"/>
      <c r="X27" s="18" t="str">
        <f>IF(W27="No Bid","",IF(W27&lt;&gt;0,W27+'Basic Price Adjustment'!$E49,""))</f>
        <v/>
      </c>
      <c r="Y27" s="114"/>
      <c r="Z27" s="18" t="str">
        <f>IF(Y27="No Bid","",IF(Y27&lt;&gt;0,Y27+'Basic Price Adjustment'!$E49,""))</f>
        <v/>
      </c>
      <c r="AA27" s="114">
        <v>99</v>
      </c>
      <c r="AB27" s="18">
        <f>IF(AA27="No Bid","",IF(AA27&lt;&gt;0,AA27+'Basic Price Adjustment'!$E49,""))</f>
        <v>97.16</v>
      </c>
      <c r="AC27" s="114">
        <v>100.56</v>
      </c>
      <c r="AD27" s="18">
        <f>IF(AC27="No Bid","",IF(AC27&lt;&gt;0,AC27+'Basic Price Adjustment'!$E49,""))</f>
        <v>98.72</v>
      </c>
      <c r="AE27" s="114">
        <v>88.28</v>
      </c>
      <c r="AF27" s="18">
        <f>IF(AE27="No Bid","",IF(AE27&lt;&gt;0,AE27+'Basic Price Adjustment'!$E49,""))</f>
        <v>86.44</v>
      </c>
      <c r="AG27" s="114">
        <v>100.56</v>
      </c>
      <c r="AH27" s="18">
        <f>IF(AG27="No Bid","",IF(AG27&lt;&gt;0,AG27+'Basic Price Adjustment'!$E49,""))</f>
        <v>98.72</v>
      </c>
      <c r="AI27" s="114">
        <v>90.25</v>
      </c>
      <c r="AJ27" s="18">
        <f>IF(AI27="No Bid","",IF(AI27&lt;&gt;0,AI27+'Basic Price Adjustment'!$E49,""))</f>
        <v>88.41</v>
      </c>
      <c r="AK27" s="38">
        <v>104</v>
      </c>
      <c r="AL27" s="18">
        <f>IF(AK27="No Bid","",IF(AK27&lt;&gt;0,AK27+'Basic Price Adjustment'!$E49,""))</f>
        <v>102.16</v>
      </c>
      <c r="AM27" s="38">
        <v>99</v>
      </c>
      <c r="AN27" s="18">
        <f>IF(AM27="No Bid","",IF(AM27&lt;&gt;0,AM27+'Basic Price Adjustment'!$E49,""))</f>
        <v>97.16</v>
      </c>
    </row>
    <row r="28" spans="1:40" ht="20.100000000000001" customHeight="1" thickBot="1" x14ac:dyDescent="0.25">
      <c r="A28" s="35">
        <v>18</v>
      </c>
      <c r="B28" s="35" t="s">
        <v>48</v>
      </c>
      <c r="C28" s="114">
        <v>77.5</v>
      </c>
      <c r="D28" s="18">
        <f>IF(C28="No Bid","",IF(C28&lt;&gt;0,C28+'Basic Price Adjustment'!$E50,""))</f>
        <v>75.63</v>
      </c>
      <c r="E28" s="114">
        <v>70</v>
      </c>
      <c r="F28" s="18">
        <f>IF(E28="No Bid","",IF(E28&lt;&gt;0,E28+'Basic Price Adjustment'!$E50,""))</f>
        <v>68.13</v>
      </c>
      <c r="G28" s="114">
        <v>79.5</v>
      </c>
      <c r="H28" s="18">
        <f>IF(G28="No Bid","",IF(G28&lt;&gt;0,G28+'Basic Price Adjustment'!$E50,""))</f>
        <v>77.63</v>
      </c>
      <c r="I28" s="114">
        <v>79.91</v>
      </c>
      <c r="J28" s="18">
        <f>IF(I28="No Bid","",IF(I28&lt;&gt;0,I28+'Basic Price Adjustment'!$E50,""))</f>
        <v>78.039999999999992</v>
      </c>
      <c r="K28" s="114">
        <v>80.75</v>
      </c>
      <c r="L28" s="18">
        <f>IF(K28="No Bid","",IF(K28&lt;&gt;0,K28+'Basic Price Adjustment'!$E50,""))</f>
        <v>78.88</v>
      </c>
      <c r="M28" s="114">
        <v>81.89</v>
      </c>
      <c r="N28" s="18">
        <f>IF(M28="No Bid","",IF(M28&lt;&gt;0,M28+'Basic Price Adjustment'!$E50,""))</f>
        <v>80.02</v>
      </c>
      <c r="O28" s="114">
        <v>90</v>
      </c>
      <c r="P28" s="18">
        <f>IF(O28="No Bid","",IF(O28&lt;&gt;0,O28+'Basic Price Adjustment'!$E50,""))</f>
        <v>88.13</v>
      </c>
      <c r="Q28" s="114">
        <v>90</v>
      </c>
      <c r="R28" s="18">
        <f>IF(Q28="No Bid","",IF(Q28&lt;&gt;0,Q28+'Basic Price Adjustment'!$E50,""))</f>
        <v>88.13</v>
      </c>
      <c r="S28" s="114">
        <v>76.25</v>
      </c>
      <c r="T28" s="18">
        <f>IF(S28="No Bid","",IF(S28&lt;&gt;0,S28+'Basic Price Adjustment'!$E50,""))</f>
        <v>74.38</v>
      </c>
      <c r="U28" s="114">
        <v>76.62</v>
      </c>
      <c r="V28" s="18">
        <f>IF(U28="No Bid","",IF(U28&lt;&gt;0,U28+'Basic Price Adjustment'!$E50,""))</f>
        <v>74.75</v>
      </c>
      <c r="W28" s="114">
        <v>76.62</v>
      </c>
      <c r="X28" s="18">
        <f>IF(W28="No Bid","",IF(W28&lt;&gt;0,W28+'Basic Price Adjustment'!$E50,""))</f>
        <v>74.75</v>
      </c>
      <c r="Y28" s="114">
        <v>76.62</v>
      </c>
      <c r="Z28" s="18">
        <f>IF(Y28="No Bid","",IF(Y28&lt;&gt;0,Y28+'Basic Price Adjustment'!$E50,""))</f>
        <v>74.75</v>
      </c>
      <c r="AA28" s="114">
        <v>82</v>
      </c>
      <c r="AB28" s="18">
        <f>IF(AA28="No Bid","",IF(AA28&lt;&gt;0,AA28+'Basic Price Adjustment'!$E50,""))</f>
        <v>80.13</v>
      </c>
      <c r="AC28" s="114">
        <v>82.03</v>
      </c>
      <c r="AD28" s="18">
        <f>IF(AC28="No Bid","",IF(AC28&lt;&gt;0,AC28+'Basic Price Adjustment'!$E50,""))</f>
        <v>80.16</v>
      </c>
      <c r="AE28" s="114">
        <v>81.95</v>
      </c>
      <c r="AF28" s="18">
        <f>IF(AE28="No Bid","",IF(AE28&lt;&gt;0,AE28+'Basic Price Adjustment'!$E50,""))</f>
        <v>80.08</v>
      </c>
      <c r="AG28" s="114">
        <v>82.03</v>
      </c>
      <c r="AH28" s="18">
        <f>IF(AG28="No Bid","",IF(AG28&lt;&gt;0,AG28+'Basic Price Adjustment'!$E50,""))</f>
        <v>80.16</v>
      </c>
      <c r="AI28" s="114">
        <v>83.15</v>
      </c>
      <c r="AJ28" s="18">
        <f>IF(AI28="No Bid","",IF(AI28&lt;&gt;0,AI28+'Basic Price Adjustment'!$E50,""))</f>
        <v>81.28</v>
      </c>
      <c r="AK28" s="33">
        <v>84</v>
      </c>
      <c r="AL28" s="18">
        <f>IF(AK28="No Bid","",IF(AK28&lt;&gt;0,AK28+'Basic Price Adjustment'!$E50,""))</f>
        <v>82.13</v>
      </c>
      <c r="AM28" s="33">
        <v>77</v>
      </c>
      <c r="AN28" s="18">
        <f>IF(AM28="No Bid","",IF(AM28&lt;&gt;0,AM28+'Basic Price Adjustment'!$E50,""))</f>
        <v>75.13</v>
      </c>
    </row>
  </sheetData>
  <mergeCells count="91">
    <mergeCell ref="C2:D2"/>
    <mergeCell ref="O2:R2"/>
    <mergeCell ref="U2:Z2"/>
    <mergeCell ref="AC2:AH2"/>
    <mergeCell ref="AA2:AB2"/>
    <mergeCell ref="E2:F2"/>
    <mergeCell ref="G2:H2"/>
    <mergeCell ref="I2:N2"/>
    <mergeCell ref="S2:T2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W5:X5"/>
    <mergeCell ref="O8:P8"/>
    <mergeCell ref="Q6:R6"/>
    <mergeCell ref="Q7:R7"/>
    <mergeCell ref="M6:N6"/>
    <mergeCell ref="M7:N7"/>
    <mergeCell ref="S6:T6"/>
    <mergeCell ref="S7:T7"/>
  </mergeCells>
  <conditionalFormatting sqref="B6:B7">
    <cfRule type="duplicateValues" dxfId="1730" priority="368"/>
  </conditionalFormatting>
  <conditionalFormatting sqref="C2">
    <cfRule type="duplicateValues" dxfId="1729" priority="1"/>
  </conditionalFormatting>
  <conditionalFormatting sqref="C6:C7">
    <cfRule type="duplicateValues" dxfId="1728" priority="345"/>
  </conditionalFormatting>
  <conditionalFormatting sqref="C11">
    <cfRule type="duplicateValues" dxfId="1727" priority="344"/>
  </conditionalFormatting>
  <conditionalFormatting sqref="C11:C28">
    <cfRule type="duplicateValues" dxfId="1726" priority="326"/>
  </conditionalFormatting>
  <conditionalFormatting sqref="C12">
    <cfRule type="duplicateValues" dxfId="1725" priority="343"/>
  </conditionalFormatting>
  <conditionalFormatting sqref="C13">
    <cfRule type="duplicateValues" dxfId="1724" priority="342"/>
  </conditionalFormatting>
  <conditionalFormatting sqref="C14">
    <cfRule type="duplicateValues" dxfId="1723" priority="341"/>
  </conditionalFormatting>
  <conditionalFormatting sqref="C15">
    <cfRule type="duplicateValues" dxfId="1722" priority="340"/>
  </conditionalFormatting>
  <conditionalFormatting sqref="C16">
    <cfRule type="duplicateValues" dxfId="1721" priority="339"/>
  </conditionalFormatting>
  <conditionalFormatting sqref="C17">
    <cfRule type="duplicateValues" dxfId="1720" priority="338"/>
  </conditionalFormatting>
  <conditionalFormatting sqref="C18">
    <cfRule type="duplicateValues" dxfId="1719" priority="337"/>
  </conditionalFormatting>
  <conditionalFormatting sqref="C19">
    <cfRule type="duplicateValues" dxfId="1718" priority="336"/>
  </conditionalFormatting>
  <conditionalFormatting sqref="C20">
    <cfRule type="duplicateValues" dxfId="1717" priority="335"/>
  </conditionalFormatting>
  <conditionalFormatting sqref="C21">
    <cfRule type="duplicateValues" dxfId="1716" priority="334"/>
  </conditionalFormatting>
  <conditionalFormatting sqref="C22">
    <cfRule type="duplicateValues" dxfId="1715" priority="333"/>
  </conditionalFormatting>
  <conditionalFormatting sqref="C23">
    <cfRule type="duplicateValues" dxfId="1714" priority="332"/>
  </conditionalFormatting>
  <conditionalFormatting sqref="C24">
    <cfRule type="duplicateValues" dxfId="1713" priority="331"/>
  </conditionalFormatting>
  <conditionalFormatting sqref="C25">
    <cfRule type="duplicateValues" dxfId="1712" priority="330"/>
  </conditionalFormatting>
  <conditionalFormatting sqref="C26">
    <cfRule type="duplicateValues" dxfId="1711" priority="329"/>
  </conditionalFormatting>
  <conditionalFormatting sqref="C27">
    <cfRule type="duplicateValues" dxfId="1710" priority="328"/>
  </conditionalFormatting>
  <conditionalFormatting sqref="C28">
    <cfRule type="duplicateValues" dxfId="1709" priority="327"/>
  </conditionalFormatting>
  <conditionalFormatting sqref="E2">
    <cfRule type="duplicateValues" dxfId="1708" priority="6"/>
  </conditionalFormatting>
  <conditionalFormatting sqref="E6:E7">
    <cfRule type="duplicateValues" dxfId="1707" priority="49"/>
  </conditionalFormatting>
  <conditionalFormatting sqref="E11">
    <cfRule type="duplicateValues" dxfId="1706" priority="29"/>
  </conditionalFormatting>
  <conditionalFormatting sqref="E11:E28">
    <cfRule type="duplicateValues" dxfId="1705" priority="11"/>
  </conditionalFormatting>
  <conditionalFormatting sqref="E12">
    <cfRule type="duplicateValues" dxfId="1704" priority="28"/>
  </conditionalFormatting>
  <conditionalFormatting sqref="E13">
    <cfRule type="duplicateValues" dxfId="1703" priority="27"/>
  </conditionalFormatting>
  <conditionalFormatting sqref="E14">
    <cfRule type="duplicateValues" dxfId="1702" priority="26"/>
  </conditionalFormatting>
  <conditionalFormatting sqref="E15">
    <cfRule type="duplicateValues" dxfId="1701" priority="25"/>
  </conditionalFormatting>
  <conditionalFormatting sqref="E16">
    <cfRule type="duplicateValues" dxfId="1700" priority="24"/>
  </conditionalFormatting>
  <conditionalFormatting sqref="E17">
    <cfRule type="duplicateValues" dxfId="1699" priority="23"/>
  </conditionalFormatting>
  <conditionalFormatting sqref="E18">
    <cfRule type="duplicateValues" dxfId="1698" priority="22"/>
  </conditionalFormatting>
  <conditionalFormatting sqref="E19">
    <cfRule type="duplicateValues" dxfId="1697" priority="21"/>
  </conditionalFormatting>
  <conditionalFormatting sqref="E20">
    <cfRule type="duplicateValues" dxfId="1696" priority="20"/>
  </conditionalFormatting>
  <conditionalFormatting sqref="E21">
    <cfRule type="duplicateValues" dxfId="1695" priority="19"/>
  </conditionalFormatting>
  <conditionalFormatting sqref="E22">
    <cfRule type="duplicateValues" dxfId="1694" priority="18"/>
  </conditionalFormatting>
  <conditionalFormatting sqref="E23">
    <cfRule type="duplicateValues" dxfId="1693" priority="17"/>
  </conditionalFormatting>
  <conditionalFormatting sqref="E24">
    <cfRule type="duplicateValues" dxfId="1692" priority="16"/>
  </conditionalFormatting>
  <conditionalFormatting sqref="E25">
    <cfRule type="duplicateValues" dxfId="1691" priority="15"/>
  </conditionalFormatting>
  <conditionalFormatting sqref="E26">
    <cfRule type="duplicateValues" dxfId="1690" priority="14"/>
  </conditionalFormatting>
  <conditionalFormatting sqref="E27">
    <cfRule type="duplicateValues" dxfId="1689" priority="13"/>
  </conditionalFormatting>
  <conditionalFormatting sqref="E28">
    <cfRule type="duplicateValues" dxfId="1688" priority="12"/>
  </conditionalFormatting>
  <conditionalFormatting sqref="G2">
    <cfRule type="duplicateValues" dxfId="1687" priority="5"/>
  </conditionalFormatting>
  <conditionalFormatting sqref="G6:G7">
    <cfRule type="duplicateValues" dxfId="1686" priority="325"/>
  </conditionalFormatting>
  <conditionalFormatting sqref="G11">
    <cfRule type="duplicateValues" dxfId="1685" priority="324"/>
  </conditionalFormatting>
  <conditionalFormatting sqref="G11:G28">
    <cfRule type="duplicateValues" dxfId="1684" priority="306"/>
  </conditionalFormatting>
  <conditionalFormatting sqref="G12">
    <cfRule type="duplicateValues" dxfId="1683" priority="323"/>
  </conditionalFormatting>
  <conditionalFormatting sqref="G13">
    <cfRule type="duplicateValues" dxfId="1682" priority="322"/>
  </conditionalFormatting>
  <conditionalFormatting sqref="G14">
    <cfRule type="duplicateValues" dxfId="1681" priority="321"/>
  </conditionalFormatting>
  <conditionalFormatting sqref="G15">
    <cfRule type="duplicateValues" dxfId="1680" priority="320"/>
  </conditionalFormatting>
  <conditionalFormatting sqref="G16">
    <cfRule type="duplicateValues" dxfId="1679" priority="319"/>
  </conditionalFormatting>
  <conditionalFormatting sqref="G17">
    <cfRule type="duplicateValues" dxfId="1678" priority="318"/>
  </conditionalFormatting>
  <conditionalFormatting sqref="G18">
    <cfRule type="duplicateValues" dxfId="1677" priority="317"/>
  </conditionalFormatting>
  <conditionalFormatting sqref="G19">
    <cfRule type="duplicateValues" dxfId="1676" priority="316"/>
  </conditionalFormatting>
  <conditionalFormatting sqref="G20">
    <cfRule type="duplicateValues" dxfId="1675" priority="315"/>
  </conditionalFormatting>
  <conditionalFormatting sqref="G21">
    <cfRule type="duplicateValues" dxfId="1674" priority="314"/>
  </conditionalFormatting>
  <conditionalFormatting sqref="G22">
    <cfRule type="duplicateValues" dxfId="1673" priority="313"/>
  </conditionalFormatting>
  <conditionalFormatting sqref="G23">
    <cfRule type="duplicateValues" dxfId="1672" priority="312"/>
  </conditionalFormatting>
  <conditionalFormatting sqref="G24">
    <cfRule type="duplicateValues" dxfId="1671" priority="311"/>
  </conditionalFormatting>
  <conditionalFormatting sqref="G25">
    <cfRule type="duplicateValues" dxfId="1670" priority="310"/>
  </conditionalFormatting>
  <conditionalFormatting sqref="G26">
    <cfRule type="duplicateValues" dxfId="1669" priority="309"/>
  </conditionalFormatting>
  <conditionalFormatting sqref="G27">
    <cfRule type="duplicateValues" dxfId="1668" priority="308"/>
  </conditionalFormatting>
  <conditionalFormatting sqref="G28">
    <cfRule type="duplicateValues" dxfId="1667" priority="307"/>
  </conditionalFormatting>
  <conditionalFormatting sqref="I2">
    <cfRule type="duplicateValues" dxfId="1666" priority="4"/>
  </conditionalFormatting>
  <conditionalFormatting sqref="I6:I7">
    <cfRule type="duplicateValues" dxfId="1665" priority="265"/>
  </conditionalFormatting>
  <conditionalFormatting sqref="I11">
    <cfRule type="duplicateValues" dxfId="1664" priority="244"/>
  </conditionalFormatting>
  <conditionalFormatting sqref="I11:I28">
    <cfRule type="duplicateValues" dxfId="1663" priority="226"/>
  </conditionalFormatting>
  <conditionalFormatting sqref="I12">
    <cfRule type="duplicateValues" dxfId="1662" priority="243"/>
  </conditionalFormatting>
  <conditionalFormatting sqref="I13">
    <cfRule type="duplicateValues" dxfId="1661" priority="242"/>
  </conditionalFormatting>
  <conditionalFormatting sqref="I14">
    <cfRule type="duplicateValues" dxfId="1660" priority="241"/>
  </conditionalFormatting>
  <conditionalFormatting sqref="I15">
    <cfRule type="duplicateValues" dxfId="1659" priority="240"/>
  </conditionalFormatting>
  <conditionalFormatting sqref="I16">
    <cfRule type="duplicateValues" dxfId="1658" priority="239"/>
  </conditionalFormatting>
  <conditionalFormatting sqref="I17">
    <cfRule type="duplicateValues" dxfId="1657" priority="238"/>
  </conditionalFormatting>
  <conditionalFormatting sqref="I18">
    <cfRule type="duplicateValues" dxfId="1656" priority="237"/>
  </conditionalFormatting>
  <conditionalFormatting sqref="I19">
    <cfRule type="duplicateValues" dxfId="1655" priority="236"/>
  </conditionalFormatting>
  <conditionalFormatting sqref="I20">
    <cfRule type="duplicateValues" dxfId="1654" priority="235"/>
  </conditionalFormatting>
  <conditionalFormatting sqref="I21">
    <cfRule type="duplicateValues" dxfId="1653" priority="234"/>
  </conditionalFormatting>
  <conditionalFormatting sqref="I22">
    <cfRule type="duplicateValues" dxfId="1652" priority="233"/>
  </conditionalFormatting>
  <conditionalFormatting sqref="I23">
    <cfRule type="duplicateValues" dxfId="1651" priority="232"/>
  </conditionalFormatting>
  <conditionalFormatting sqref="I24">
    <cfRule type="duplicateValues" dxfId="1650" priority="231"/>
  </conditionalFormatting>
  <conditionalFormatting sqref="I25">
    <cfRule type="duplicateValues" dxfId="1649" priority="230"/>
  </conditionalFormatting>
  <conditionalFormatting sqref="I26">
    <cfRule type="duplicateValues" dxfId="1648" priority="229"/>
  </conditionalFormatting>
  <conditionalFormatting sqref="I27">
    <cfRule type="duplicateValues" dxfId="1647" priority="228"/>
  </conditionalFormatting>
  <conditionalFormatting sqref="I28">
    <cfRule type="duplicateValues" dxfId="1646" priority="227"/>
  </conditionalFormatting>
  <conditionalFormatting sqref="K6:K7">
    <cfRule type="duplicateValues" dxfId="1645" priority="264"/>
  </conditionalFormatting>
  <conditionalFormatting sqref="K11">
    <cfRule type="duplicateValues" dxfId="1644" priority="225"/>
  </conditionalFormatting>
  <conditionalFormatting sqref="K11:K28">
    <cfRule type="duplicateValues" dxfId="1643" priority="207"/>
  </conditionalFormatting>
  <conditionalFormatting sqref="K12">
    <cfRule type="duplicateValues" dxfId="1642" priority="224"/>
  </conditionalFormatting>
  <conditionalFormatting sqref="K13">
    <cfRule type="duplicateValues" dxfId="1641" priority="223"/>
  </conditionalFormatting>
  <conditionalFormatting sqref="K14">
    <cfRule type="duplicateValues" dxfId="1640" priority="222"/>
  </conditionalFormatting>
  <conditionalFormatting sqref="K15">
    <cfRule type="duplicateValues" dxfId="1639" priority="221"/>
  </conditionalFormatting>
  <conditionalFormatting sqref="K16">
    <cfRule type="duplicateValues" dxfId="1638" priority="220"/>
  </conditionalFormatting>
  <conditionalFormatting sqref="K17">
    <cfRule type="duplicateValues" dxfId="1637" priority="219"/>
  </conditionalFormatting>
  <conditionalFormatting sqref="K18">
    <cfRule type="duplicateValues" dxfId="1636" priority="218"/>
  </conditionalFormatting>
  <conditionalFormatting sqref="K19">
    <cfRule type="duplicateValues" dxfId="1635" priority="217"/>
  </conditionalFormatting>
  <conditionalFormatting sqref="K20">
    <cfRule type="duplicateValues" dxfId="1634" priority="216"/>
  </conditionalFormatting>
  <conditionalFormatting sqref="K21">
    <cfRule type="duplicateValues" dxfId="1633" priority="215"/>
  </conditionalFormatting>
  <conditionalFormatting sqref="K22">
    <cfRule type="duplicateValues" dxfId="1632" priority="214"/>
  </conditionalFormatting>
  <conditionalFormatting sqref="K23">
    <cfRule type="duplicateValues" dxfId="1631" priority="213"/>
  </conditionalFormatting>
  <conditionalFormatting sqref="K24">
    <cfRule type="duplicateValues" dxfId="1630" priority="212"/>
  </conditionalFormatting>
  <conditionalFormatting sqref="K25">
    <cfRule type="duplicateValues" dxfId="1629" priority="211"/>
  </conditionalFormatting>
  <conditionalFormatting sqref="K26">
    <cfRule type="duplicateValues" dxfId="1628" priority="210"/>
  </conditionalFormatting>
  <conditionalFormatting sqref="K27">
    <cfRule type="duplicateValues" dxfId="1627" priority="209"/>
  </conditionalFormatting>
  <conditionalFormatting sqref="K28">
    <cfRule type="duplicateValues" dxfId="1626" priority="208"/>
  </conditionalFormatting>
  <conditionalFormatting sqref="M6:M7">
    <cfRule type="duplicateValues" dxfId="1625" priority="266"/>
  </conditionalFormatting>
  <conditionalFormatting sqref="M11">
    <cfRule type="duplicateValues" dxfId="1624" priority="263"/>
  </conditionalFormatting>
  <conditionalFormatting sqref="M11:M28">
    <cfRule type="duplicateValues" dxfId="1623" priority="245"/>
  </conditionalFormatting>
  <conditionalFormatting sqref="M12">
    <cfRule type="duplicateValues" dxfId="1622" priority="262"/>
  </conditionalFormatting>
  <conditionalFormatting sqref="M13">
    <cfRule type="duplicateValues" dxfId="1621" priority="261"/>
  </conditionalFormatting>
  <conditionalFormatting sqref="M14">
    <cfRule type="duplicateValues" dxfId="1620" priority="260"/>
  </conditionalFormatting>
  <conditionalFormatting sqref="M15">
    <cfRule type="duplicateValues" dxfId="1619" priority="259"/>
  </conditionalFormatting>
  <conditionalFormatting sqref="M16">
    <cfRule type="duplicateValues" dxfId="1618" priority="258"/>
  </conditionalFormatting>
  <conditionalFormatting sqref="M17">
    <cfRule type="duplicateValues" dxfId="1617" priority="257"/>
  </conditionalFormatting>
  <conditionalFormatting sqref="M18">
    <cfRule type="duplicateValues" dxfId="1616" priority="256"/>
  </conditionalFormatting>
  <conditionalFormatting sqref="M19">
    <cfRule type="duplicateValues" dxfId="1615" priority="255"/>
  </conditionalFormatting>
  <conditionalFormatting sqref="M20">
    <cfRule type="duplicateValues" dxfId="1614" priority="254"/>
  </conditionalFormatting>
  <conditionalFormatting sqref="M21">
    <cfRule type="duplicateValues" dxfId="1613" priority="253"/>
  </conditionalFormatting>
  <conditionalFormatting sqref="M22">
    <cfRule type="duplicateValues" dxfId="1612" priority="252"/>
  </conditionalFormatting>
  <conditionalFormatting sqref="M23">
    <cfRule type="duplicateValues" dxfId="1611" priority="251"/>
  </conditionalFormatting>
  <conditionalFormatting sqref="M24">
    <cfRule type="duplicateValues" dxfId="1610" priority="250"/>
  </conditionalFormatting>
  <conditionalFormatting sqref="M25">
    <cfRule type="duplicateValues" dxfId="1609" priority="249"/>
  </conditionalFormatting>
  <conditionalFormatting sqref="M26">
    <cfRule type="duplicateValues" dxfId="1608" priority="248"/>
  </conditionalFormatting>
  <conditionalFormatting sqref="M27">
    <cfRule type="duplicateValues" dxfId="1607" priority="247"/>
  </conditionalFormatting>
  <conditionalFormatting sqref="M28">
    <cfRule type="duplicateValues" dxfId="1606" priority="246"/>
  </conditionalFormatting>
  <conditionalFormatting sqref="O2">
    <cfRule type="duplicateValues" dxfId="1605" priority="7"/>
  </conditionalFormatting>
  <conditionalFormatting sqref="O5">
    <cfRule type="duplicateValues" dxfId="1604" priority="366"/>
  </conditionalFormatting>
  <conditionalFormatting sqref="O6:O7">
    <cfRule type="duplicateValues" dxfId="1603" priority="367"/>
  </conditionalFormatting>
  <conditionalFormatting sqref="O11">
    <cfRule type="duplicateValues" dxfId="1602" priority="364"/>
  </conditionalFormatting>
  <conditionalFormatting sqref="O11:O28">
    <cfRule type="duplicateValues" dxfId="1601" priority="346"/>
  </conditionalFormatting>
  <conditionalFormatting sqref="O12">
    <cfRule type="duplicateValues" dxfId="1600" priority="363"/>
  </conditionalFormatting>
  <conditionalFormatting sqref="O13">
    <cfRule type="duplicateValues" dxfId="1599" priority="362"/>
  </conditionalFormatting>
  <conditionalFormatting sqref="O14">
    <cfRule type="duplicateValues" dxfId="1598" priority="361"/>
  </conditionalFormatting>
  <conditionalFormatting sqref="O15">
    <cfRule type="duplicateValues" dxfId="1597" priority="360"/>
  </conditionalFormatting>
  <conditionalFormatting sqref="O16">
    <cfRule type="duplicateValues" dxfId="1596" priority="359"/>
  </conditionalFormatting>
  <conditionalFormatting sqref="O17">
    <cfRule type="duplicateValues" dxfId="1595" priority="358"/>
  </conditionalFormatting>
  <conditionalFormatting sqref="O18">
    <cfRule type="duplicateValues" dxfId="1594" priority="357"/>
  </conditionalFormatting>
  <conditionalFormatting sqref="O19">
    <cfRule type="duplicateValues" dxfId="1593" priority="356"/>
  </conditionalFormatting>
  <conditionalFormatting sqref="O20">
    <cfRule type="duplicateValues" dxfId="1592" priority="355"/>
  </conditionalFormatting>
  <conditionalFormatting sqref="O21">
    <cfRule type="duplicateValues" dxfId="1591" priority="354"/>
  </conditionalFormatting>
  <conditionalFormatting sqref="O22">
    <cfRule type="duplicateValues" dxfId="1590" priority="353"/>
  </conditionalFormatting>
  <conditionalFormatting sqref="O23">
    <cfRule type="duplicateValues" dxfId="1589" priority="352"/>
  </conditionalFormatting>
  <conditionalFormatting sqref="O24">
    <cfRule type="duplicateValues" dxfId="1588" priority="351"/>
  </conditionalFormatting>
  <conditionalFormatting sqref="O25">
    <cfRule type="duplicateValues" dxfId="1587" priority="350"/>
  </conditionalFormatting>
  <conditionalFormatting sqref="O26">
    <cfRule type="duplicateValues" dxfId="1586" priority="349"/>
  </conditionalFormatting>
  <conditionalFormatting sqref="O27">
    <cfRule type="duplicateValues" dxfId="1585" priority="348"/>
  </conditionalFormatting>
  <conditionalFormatting sqref="O28">
    <cfRule type="duplicateValues" dxfId="1584" priority="347"/>
  </conditionalFormatting>
  <conditionalFormatting sqref="Q11">
    <cfRule type="duplicateValues" dxfId="1583" priority="285"/>
  </conditionalFormatting>
  <conditionalFormatting sqref="Q11:Q28">
    <cfRule type="duplicateValues" dxfId="1582" priority="267"/>
  </conditionalFormatting>
  <conditionalFormatting sqref="Q12">
    <cfRule type="duplicateValues" dxfId="1581" priority="284"/>
  </conditionalFormatting>
  <conditionalFormatting sqref="Q13">
    <cfRule type="duplicateValues" dxfId="1580" priority="283"/>
  </conditionalFormatting>
  <conditionalFormatting sqref="Q14">
    <cfRule type="duplicateValues" dxfId="1579" priority="282"/>
  </conditionalFormatting>
  <conditionalFormatting sqref="Q15">
    <cfRule type="duplicateValues" dxfId="1578" priority="281"/>
  </conditionalFormatting>
  <conditionalFormatting sqref="Q16">
    <cfRule type="duplicateValues" dxfId="1577" priority="280"/>
  </conditionalFormatting>
  <conditionalFormatting sqref="Q17">
    <cfRule type="duplicateValues" dxfId="1576" priority="279"/>
  </conditionalFormatting>
  <conditionalFormatting sqref="Q18">
    <cfRule type="duplicateValues" dxfId="1575" priority="278"/>
  </conditionalFormatting>
  <conditionalFormatting sqref="Q19">
    <cfRule type="duplicateValues" dxfId="1574" priority="277"/>
  </conditionalFormatting>
  <conditionalFormatting sqref="Q20">
    <cfRule type="duplicateValues" dxfId="1573" priority="276"/>
  </conditionalFormatting>
  <conditionalFormatting sqref="Q21">
    <cfRule type="duplicateValues" dxfId="1572" priority="275"/>
  </conditionalFormatting>
  <conditionalFormatting sqref="Q22">
    <cfRule type="duplicateValues" dxfId="1571" priority="274"/>
  </conditionalFormatting>
  <conditionalFormatting sqref="Q23">
    <cfRule type="duplicateValues" dxfId="1570" priority="273"/>
  </conditionalFormatting>
  <conditionalFormatting sqref="Q24">
    <cfRule type="duplicateValues" dxfId="1569" priority="272"/>
  </conditionalFormatting>
  <conditionalFormatting sqref="Q25">
    <cfRule type="duplicateValues" dxfId="1568" priority="271"/>
  </conditionalFormatting>
  <conditionalFormatting sqref="Q26">
    <cfRule type="duplicateValues" dxfId="1567" priority="270"/>
  </conditionalFormatting>
  <conditionalFormatting sqref="Q27">
    <cfRule type="duplicateValues" dxfId="1566" priority="269"/>
  </conditionalFormatting>
  <conditionalFormatting sqref="Q28">
    <cfRule type="duplicateValues" dxfId="1565" priority="268"/>
  </conditionalFormatting>
  <conditionalFormatting sqref="S2">
    <cfRule type="duplicateValues" dxfId="1564" priority="3"/>
  </conditionalFormatting>
  <conditionalFormatting sqref="S6:S7">
    <cfRule type="duplicateValues" dxfId="1563" priority="305"/>
  </conditionalFormatting>
  <conditionalFormatting sqref="S11">
    <cfRule type="duplicateValues" dxfId="1562" priority="304"/>
  </conditionalFormatting>
  <conditionalFormatting sqref="S11:S28">
    <cfRule type="duplicateValues" dxfId="1561" priority="286"/>
  </conditionalFormatting>
  <conditionalFormatting sqref="S12">
    <cfRule type="duplicateValues" dxfId="1560" priority="303"/>
  </conditionalFormatting>
  <conditionalFormatting sqref="S13">
    <cfRule type="duplicateValues" dxfId="1559" priority="302"/>
  </conditionalFormatting>
  <conditionalFormatting sqref="S14">
    <cfRule type="duplicateValues" dxfId="1558" priority="301"/>
  </conditionalFormatting>
  <conditionalFormatting sqref="S15">
    <cfRule type="duplicateValues" dxfId="1557" priority="300"/>
  </conditionalFormatting>
  <conditionalFormatting sqref="S16">
    <cfRule type="duplicateValues" dxfId="1556" priority="299"/>
  </conditionalFormatting>
  <conditionalFormatting sqref="S17">
    <cfRule type="duplicateValues" dxfId="1555" priority="298"/>
  </conditionalFormatting>
  <conditionalFormatting sqref="S18">
    <cfRule type="duplicateValues" dxfId="1554" priority="297"/>
  </conditionalFormatting>
  <conditionalFormatting sqref="S19">
    <cfRule type="duplicateValues" dxfId="1553" priority="296"/>
  </conditionalFormatting>
  <conditionalFormatting sqref="S20">
    <cfRule type="duplicateValues" dxfId="1552" priority="295"/>
  </conditionalFormatting>
  <conditionalFormatting sqref="S21">
    <cfRule type="duplicateValues" dxfId="1551" priority="294"/>
  </conditionalFormatting>
  <conditionalFormatting sqref="S22">
    <cfRule type="duplicateValues" dxfId="1550" priority="293"/>
  </conditionalFormatting>
  <conditionalFormatting sqref="S23">
    <cfRule type="duplicateValues" dxfId="1549" priority="292"/>
  </conditionalFormatting>
  <conditionalFormatting sqref="S24">
    <cfRule type="duplicateValues" dxfId="1548" priority="291"/>
  </conditionalFormatting>
  <conditionalFormatting sqref="S25">
    <cfRule type="duplicateValues" dxfId="1547" priority="290"/>
  </conditionalFormatting>
  <conditionalFormatting sqref="S26">
    <cfRule type="duplicateValues" dxfId="1546" priority="289"/>
  </conditionalFormatting>
  <conditionalFormatting sqref="S27">
    <cfRule type="duplicateValues" dxfId="1545" priority="288"/>
  </conditionalFormatting>
  <conditionalFormatting sqref="S28">
    <cfRule type="duplicateValues" dxfId="1544" priority="287"/>
  </conditionalFormatting>
  <conditionalFormatting sqref="U2">
    <cfRule type="duplicateValues" dxfId="1543" priority="10"/>
  </conditionalFormatting>
  <conditionalFormatting sqref="U11">
    <cfRule type="duplicateValues" dxfId="1542" priority="206"/>
  </conditionalFormatting>
  <conditionalFormatting sqref="U11:U28">
    <cfRule type="duplicateValues" dxfId="1541" priority="188"/>
  </conditionalFormatting>
  <conditionalFormatting sqref="U12">
    <cfRule type="duplicateValues" dxfId="1540" priority="205"/>
  </conditionalFormatting>
  <conditionalFormatting sqref="U13">
    <cfRule type="duplicateValues" dxfId="1539" priority="204"/>
  </conditionalFormatting>
  <conditionalFormatting sqref="U14">
    <cfRule type="duplicateValues" dxfId="1538" priority="203"/>
  </conditionalFormatting>
  <conditionalFormatting sqref="U15">
    <cfRule type="duplicateValues" dxfId="1537" priority="202"/>
  </conditionalFormatting>
  <conditionalFormatting sqref="U16">
    <cfRule type="duplicateValues" dxfId="1536" priority="201"/>
  </conditionalFormatting>
  <conditionalFormatting sqref="U17">
    <cfRule type="duplicateValues" dxfId="1535" priority="200"/>
  </conditionalFormatting>
  <conditionalFormatting sqref="U18">
    <cfRule type="duplicateValues" dxfId="1534" priority="199"/>
  </conditionalFormatting>
  <conditionalFormatting sqref="U19">
    <cfRule type="duplicateValues" dxfId="1533" priority="198"/>
  </conditionalFormatting>
  <conditionalFormatting sqref="U20">
    <cfRule type="duplicateValues" dxfId="1532" priority="197"/>
  </conditionalFormatting>
  <conditionalFormatting sqref="U21">
    <cfRule type="duplicateValues" dxfId="1531" priority="196"/>
  </conditionalFormatting>
  <conditionalFormatting sqref="U22">
    <cfRule type="duplicateValues" dxfId="1530" priority="195"/>
  </conditionalFormatting>
  <conditionalFormatting sqref="U23">
    <cfRule type="duplicateValues" dxfId="1529" priority="194"/>
  </conditionalFormatting>
  <conditionalFormatting sqref="U24">
    <cfRule type="duplicateValues" dxfId="1528" priority="193"/>
  </conditionalFormatting>
  <conditionalFormatting sqref="U25">
    <cfRule type="duplicateValues" dxfId="1527" priority="192"/>
  </conditionalFormatting>
  <conditionalFormatting sqref="U26">
    <cfRule type="duplicateValues" dxfId="1526" priority="191"/>
  </conditionalFormatting>
  <conditionalFormatting sqref="U27">
    <cfRule type="duplicateValues" dxfId="1525" priority="190"/>
  </conditionalFormatting>
  <conditionalFormatting sqref="U28">
    <cfRule type="duplicateValues" dxfId="1524" priority="189"/>
  </conditionalFormatting>
  <conditionalFormatting sqref="W11">
    <cfRule type="duplicateValues" dxfId="1523" priority="187"/>
  </conditionalFormatting>
  <conditionalFormatting sqref="W11:W28">
    <cfRule type="duplicateValues" dxfId="1522" priority="169"/>
  </conditionalFormatting>
  <conditionalFormatting sqref="W12">
    <cfRule type="duplicateValues" dxfId="1521" priority="186"/>
  </conditionalFormatting>
  <conditionalFormatting sqref="W13">
    <cfRule type="duplicateValues" dxfId="1520" priority="185"/>
  </conditionalFormatting>
  <conditionalFormatting sqref="W14">
    <cfRule type="duplicateValues" dxfId="1519" priority="184"/>
  </conditionalFormatting>
  <conditionalFormatting sqref="W15">
    <cfRule type="duplicateValues" dxfId="1518" priority="183"/>
  </conditionalFormatting>
  <conditionalFormatting sqref="W16">
    <cfRule type="duplicateValues" dxfId="1517" priority="182"/>
  </conditionalFormatting>
  <conditionalFormatting sqref="W17">
    <cfRule type="duplicateValues" dxfId="1516" priority="181"/>
  </conditionalFormatting>
  <conditionalFormatting sqref="W18">
    <cfRule type="duplicateValues" dxfId="1515" priority="180"/>
  </conditionalFormatting>
  <conditionalFormatting sqref="W19">
    <cfRule type="duplicateValues" dxfId="1514" priority="179"/>
  </conditionalFormatting>
  <conditionalFormatting sqref="W20">
    <cfRule type="duplicateValues" dxfId="1513" priority="178"/>
  </conditionalFormatting>
  <conditionalFormatting sqref="W21">
    <cfRule type="duplicateValues" dxfId="1512" priority="177"/>
  </conditionalFormatting>
  <conditionalFormatting sqref="W22">
    <cfRule type="duplicateValues" dxfId="1511" priority="176"/>
  </conditionalFormatting>
  <conditionalFormatting sqref="W23">
    <cfRule type="duplicateValues" dxfId="1510" priority="175"/>
  </conditionalFormatting>
  <conditionalFormatting sqref="W24">
    <cfRule type="duplicateValues" dxfId="1509" priority="174"/>
  </conditionalFormatting>
  <conditionalFormatting sqref="W25">
    <cfRule type="duplicateValues" dxfId="1508" priority="173"/>
  </conditionalFormatting>
  <conditionalFormatting sqref="W26">
    <cfRule type="duplicateValues" dxfId="1507" priority="172"/>
  </conditionalFormatting>
  <conditionalFormatting sqref="W27">
    <cfRule type="duplicateValues" dxfId="1506" priority="171"/>
  </conditionalFormatting>
  <conditionalFormatting sqref="W28">
    <cfRule type="duplicateValues" dxfId="1505" priority="170"/>
  </conditionalFormatting>
  <conditionalFormatting sqref="Y11">
    <cfRule type="duplicateValues" dxfId="1504" priority="168"/>
  </conditionalFormatting>
  <conditionalFormatting sqref="Y11:Y28">
    <cfRule type="duplicateValues" dxfId="1503" priority="150"/>
  </conditionalFormatting>
  <conditionalFormatting sqref="Y12">
    <cfRule type="duplicateValues" dxfId="1502" priority="167"/>
  </conditionalFormatting>
  <conditionalFormatting sqref="Y13">
    <cfRule type="duplicateValues" dxfId="1501" priority="166"/>
  </conditionalFormatting>
  <conditionalFormatting sqref="Y14">
    <cfRule type="duplicateValues" dxfId="1500" priority="165"/>
  </conditionalFormatting>
  <conditionalFormatting sqref="Y15">
    <cfRule type="duplicateValues" dxfId="1499" priority="164"/>
  </conditionalFormatting>
  <conditionalFormatting sqref="Y16">
    <cfRule type="duplicateValues" dxfId="1498" priority="163"/>
  </conditionalFormatting>
  <conditionalFormatting sqref="Y17">
    <cfRule type="duplicateValues" dxfId="1497" priority="162"/>
  </conditionalFormatting>
  <conditionalFormatting sqref="Y18">
    <cfRule type="duplicateValues" dxfId="1496" priority="161"/>
  </conditionalFormatting>
  <conditionalFormatting sqref="Y19">
    <cfRule type="duplicateValues" dxfId="1495" priority="160"/>
  </conditionalFormatting>
  <conditionalFormatting sqref="Y20">
    <cfRule type="duplicateValues" dxfId="1494" priority="159"/>
  </conditionalFormatting>
  <conditionalFormatting sqref="Y21">
    <cfRule type="duplicateValues" dxfId="1493" priority="158"/>
  </conditionalFormatting>
  <conditionalFormatting sqref="Y22">
    <cfRule type="duplicateValues" dxfId="1492" priority="157"/>
  </conditionalFormatting>
  <conditionalFormatting sqref="Y23">
    <cfRule type="duplicateValues" dxfId="1491" priority="156"/>
  </conditionalFormatting>
  <conditionalFormatting sqref="Y24">
    <cfRule type="duplicateValues" dxfId="1490" priority="155"/>
  </conditionalFormatting>
  <conditionalFormatting sqref="Y25">
    <cfRule type="duplicateValues" dxfId="1489" priority="154"/>
  </conditionalFormatting>
  <conditionalFormatting sqref="Y26">
    <cfRule type="duplicateValues" dxfId="1488" priority="153"/>
  </conditionalFormatting>
  <conditionalFormatting sqref="Y27">
    <cfRule type="duplicateValues" dxfId="1487" priority="152"/>
  </conditionalFormatting>
  <conditionalFormatting sqref="Y28">
    <cfRule type="duplicateValues" dxfId="1486" priority="151"/>
  </conditionalFormatting>
  <conditionalFormatting sqref="AA2">
    <cfRule type="duplicateValues" dxfId="1485" priority="8"/>
  </conditionalFormatting>
  <conditionalFormatting sqref="AA6:AA7">
    <cfRule type="duplicateValues" dxfId="1484" priority="69"/>
  </conditionalFormatting>
  <conditionalFormatting sqref="AA11">
    <cfRule type="duplicateValues" dxfId="1483" priority="68"/>
  </conditionalFormatting>
  <conditionalFormatting sqref="AA11:AA28">
    <cfRule type="duplicateValues" dxfId="1482" priority="50"/>
  </conditionalFormatting>
  <conditionalFormatting sqref="AA12">
    <cfRule type="duplicateValues" dxfId="1481" priority="67"/>
  </conditionalFormatting>
  <conditionalFormatting sqref="AA13">
    <cfRule type="duplicateValues" dxfId="1480" priority="66"/>
  </conditionalFormatting>
  <conditionalFormatting sqref="AA14">
    <cfRule type="duplicateValues" dxfId="1479" priority="65"/>
  </conditionalFormatting>
  <conditionalFormatting sqref="AA15">
    <cfRule type="duplicateValues" dxfId="1478" priority="64"/>
  </conditionalFormatting>
  <conditionalFormatting sqref="AA16">
    <cfRule type="duplicateValues" dxfId="1477" priority="63"/>
  </conditionalFormatting>
  <conditionalFormatting sqref="AA17">
    <cfRule type="duplicateValues" dxfId="1476" priority="62"/>
  </conditionalFormatting>
  <conditionalFormatting sqref="AA18">
    <cfRule type="duplicateValues" dxfId="1475" priority="61"/>
  </conditionalFormatting>
  <conditionalFormatting sqref="AA19">
    <cfRule type="duplicateValues" dxfId="1474" priority="60"/>
  </conditionalFormatting>
  <conditionalFormatting sqref="AA20">
    <cfRule type="duplicateValues" dxfId="1473" priority="59"/>
  </conditionalFormatting>
  <conditionalFormatting sqref="AA21">
    <cfRule type="duplicateValues" dxfId="1472" priority="58"/>
  </conditionalFormatting>
  <conditionalFormatting sqref="AA22">
    <cfRule type="duplicateValues" dxfId="1471" priority="57"/>
  </conditionalFormatting>
  <conditionalFormatting sqref="AA23">
    <cfRule type="duplicateValues" dxfId="1470" priority="56"/>
  </conditionalFormatting>
  <conditionalFormatting sqref="AA24">
    <cfRule type="duplicateValues" dxfId="1469" priority="55"/>
  </conditionalFormatting>
  <conditionalFormatting sqref="AA25">
    <cfRule type="duplicateValues" dxfId="1468" priority="54"/>
  </conditionalFormatting>
  <conditionalFormatting sqref="AA26">
    <cfRule type="duplicateValues" dxfId="1467" priority="53"/>
  </conditionalFormatting>
  <conditionalFormatting sqref="AA27">
    <cfRule type="duplicateValues" dxfId="1466" priority="52"/>
  </conditionalFormatting>
  <conditionalFormatting sqref="AA28">
    <cfRule type="duplicateValues" dxfId="1465" priority="51"/>
  </conditionalFormatting>
  <conditionalFormatting sqref="AC2">
    <cfRule type="duplicateValues" dxfId="1464" priority="9"/>
  </conditionalFormatting>
  <conditionalFormatting sqref="AC6:AC7">
    <cfRule type="duplicateValues" dxfId="1463" priority="149"/>
  </conditionalFormatting>
  <conditionalFormatting sqref="AC11">
    <cfRule type="duplicateValues" dxfId="1462" priority="148"/>
  </conditionalFormatting>
  <conditionalFormatting sqref="AC11:AC28">
    <cfRule type="duplicateValues" dxfId="1461" priority="130"/>
  </conditionalFormatting>
  <conditionalFormatting sqref="AC12">
    <cfRule type="duplicateValues" dxfId="1460" priority="147"/>
  </conditionalFormatting>
  <conditionalFormatting sqref="AC13">
    <cfRule type="duplicateValues" dxfId="1459" priority="146"/>
  </conditionalFormatting>
  <conditionalFormatting sqref="AC14">
    <cfRule type="duplicateValues" dxfId="1458" priority="145"/>
  </conditionalFormatting>
  <conditionalFormatting sqref="AC15">
    <cfRule type="duplicateValues" dxfId="1457" priority="144"/>
  </conditionalFormatting>
  <conditionalFormatting sqref="AC16">
    <cfRule type="duplicateValues" dxfId="1456" priority="143"/>
  </conditionalFormatting>
  <conditionalFormatting sqref="AC17">
    <cfRule type="duplicateValues" dxfId="1455" priority="142"/>
  </conditionalFormatting>
  <conditionalFormatting sqref="AC18">
    <cfRule type="duplicateValues" dxfId="1454" priority="141"/>
  </conditionalFormatting>
  <conditionalFormatting sqref="AC19">
    <cfRule type="duplicateValues" dxfId="1453" priority="140"/>
  </conditionalFormatting>
  <conditionalFormatting sqref="AC20">
    <cfRule type="duplicateValues" dxfId="1452" priority="139"/>
  </conditionalFormatting>
  <conditionalFormatting sqref="AC21">
    <cfRule type="duplicateValues" dxfId="1451" priority="138"/>
  </conditionalFormatting>
  <conditionalFormatting sqref="AC22">
    <cfRule type="duplicateValues" dxfId="1450" priority="137"/>
  </conditionalFormatting>
  <conditionalFormatting sqref="AC23">
    <cfRule type="duplicateValues" dxfId="1449" priority="136"/>
  </conditionalFormatting>
  <conditionalFormatting sqref="AC24">
    <cfRule type="duplicateValues" dxfId="1448" priority="135"/>
  </conditionalFormatting>
  <conditionalFormatting sqref="AC25">
    <cfRule type="duplicateValues" dxfId="1447" priority="134"/>
  </conditionalFormatting>
  <conditionalFormatting sqref="AC26">
    <cfRule type="duplicateValues" dxfId="1446" priority="133"/>
  </conditionalFormatting>
  <conditionalFormatting sqref="AC27">
    <cfRule type="duplicateValues" dxfId="1445" priority="132"/>
  </conditionalFormatting>
  <conditionalFormatting sqref="AC28">
    <cfRule type="duplicateValues" dxfId="1444" priority="131"/>
  </conditionalFormatting>
  <conditionalFormatting sqref="AE6:AE7">
    <cfRule type="duplicateValues" dxfId="1443" priority="109"/>
  </conditionalFormatting>
  <conditionalFormatting sqref="AE11">
    <cfRule type="duplicateValues" dxfId="1442" priority="107"/>
  </conditionalFormatting>
  <conditionalFormatting sqref="AE11:AE28">
    <cfRule type="duplicateValues" dxfId="1441" priority="89"/>
  </conditionalFormatting>
  <conditionalFormatting sqref="AE12">
    <cfRule type="duplicateValues" dxfId="1440" priority="106"/>
  </conditionalFormatting>
  <conditionalFormatting sqref="AE13">
    <cfRule type="duplicateValues" dxfId="1439" priority="105"/>
  </conditionalFormatting>
  <conditionalFormatting sqref="AE14">
    <cfRule type="duplicateValues" dxfId="1438" priority="104"/>
  </conditionalFormatting>
  <conditionalFormatting sqref="AE15">
    <cfRule type="duplicateValues" dxfId="1437" priority="103"/>
  </conditionalFormatting>
  <conditionalFormatting sqref="AE16">
    <cfRule type="duplicateValues" dxfId="1436" priority="102"/>
  </conditionalFormatting>
  <conditionalFormatting sqref="AE17">
    <cfRule type="duplicateValues" dxfId="1435" priority="101"/>
  </conditionalFormatting>
  <conditionalFormatting sqref="AE18">
    <cfRule type="duplicateValues" dxfId="1434" priority="100"/>
  </conditionalFormatting>
  <conditionalFormatting sqref="AE19">
    <cfRule type="duplicateValues" dxfId="1433" priority="99"/>
  </conditionalFormatting>
  <conditionalFormatting sqref="AE20">
    <cfRule type="duplicateValues" dxfId="1432" priority="98"/>
  </conditionalFormatting>
  <conditionalFormatting sqref="AE21">
    <cfRule type="duplicateValues" dxfId="1431" priority="97"/>
  </conditionalFormatting>
  <conditionalFormatting sqref="AE22">
    <cfRule type="duplicateValues" dxfId="1430" priority="96"/>
  </conditionalFormatting>
  <conditionalFormatting sqref="AE23">
    <cfRule type="duplicateValues" dxfId="1429" priority="95"/>
  </conditionalFormatting>
  <conditionalFormatting sqref="AE24">
    <cfRule type="duplicateValues" dxfId="1428" priority="94"/>
  </conditionalFormatting>
  <conditionalFormatting sqref="AE25">
    <cfRule type="duplicateValues" dxfId="1427" priority="93"/>
  </conditionalFormatting>
  <conditionalFormatting sqref="AE26">
    <cfRule type="duplicateValues" dxfId="1426" priority="92"/>
  </conditionalFormatting>
  <conditionalFormatting sqref="AE27">
    <cfRule type="duplicateValues" dxfId="1425" priority="91"/>
  </conditionalFormatting>
  <conditionalFormatting sqref="AE28">
    <cfRule type="duplicateValues" dxfId="1424" priority="90"/>
  </conditionalFormatting>
  <conditionalFormatting sqref="AG6:AG7">
    <cfRule type="duplicateValues" dxfId="1423" priority="110"/>
  </conditionalFormatting>
  <conditionalFormatting sqref="AG11">
    <cfRule type="duplicateValues" dxfId="1422" priority="129"/>
  </conditionalFormatting>
  <conditionalFormatting sqref="AG11:AG28">
    <cfRule type="duplicateValues" dxfId="1421" priority="111"/>
  </conditionalFormatting>
  <conditionalFormatting sqref="AG12">
    <cfRule type="duplicateValues" dxfId="1420" priority="128"/>
  </conditionalFormatting>
  <conditionalFormatting sqref="AG13">
    <cfRule type="duplicateValues" dxfId="1419" priority="127"/>
  </conditionalFormatting>
  <conditionalFormatting sqref="AG14">
    <cfRule type="duplicateValues" dxfId="1418" priority="126"/>
  </conditionalFormatting>
  <conditionalFormatting sqref="AG15">
    <cfRule type="duplicateValues" dxfId="1417" priority="125"/>
  </conditionalFormatting>
  <conditionalFormatting sqref="AG16">
    <cfRule type="duplicateValues" dxfId="1416" priority="124"/>
  </conditionalFormatting>
  <conditionalFormatting sqref="AG17">
    <cfRule type="duplicateValues" dxfId="1415" priority="123"/>
  </conditionalFormatting>
  <conditionalFormatting sqref="AG18">
    <cfRule type="duplicateValues" dxfId="1414" priority="122"/>
  </conditionalFormatting>
  <conditionalFormatting sqref="AG19">
    <cfRule type="duplicateValues" dxfId="1413" priority="121"/>
  </conditionalFormatting>
  <conditionalFormatting sqref="AG20">
    <cfRule type="duplicateValues" dxfId="1412" priority="120"/>
  </conditionalFormatting>
  <conditionalFormatting sqref="AG21">
    <cfRule type="duplicateValues" dxfId="1411" priority="119"/>
  </conditionalFormatting>
  <conditionalFormatting sqref="AG22">
    <cfRule type="duplicateValues" dxfId="1410" priority="118"/>
  </conditionalFormatting>
  <conditionalFormatting sqref="AG23">
    <cfRule type="duplicateValues" dxfId="1409" priority="117"/>
  </conditionalFormatting>
  <conditionalFormatting sqref="AG24">
    <cfRule type="duplicateValues" dxfId="1408" priority="116"/>
  </conditionalFormatting>
  <conditionalFormatting sqref="AG25">
    <cfRule type="duplicateValues" dxfId="1407" priority="115"/>
  </conditionalFormatting>
  <conditionalFormatting sqref="AG26">
    <cfRule type="duplicateValues" dxfId="1406" priority="114"/>
  </conditionalFormatting>
  <conditionalFormatting sqref="AG27">
    <cfRule type="duplicateValues" dxfId="1405" priority="113"/>
  </conditionalFormatting>
  <conditionalFormatting sqref="AG28">
    <cfRule type="duplicateValues" dxfId="1404" priority="112"/>
  </conditionalFormatting>
  <conditionalFormatting sqref="AI6:AI7">
    <cfRule type="duplicateValues" dxfId="1403" priority="108"/>
  </conditionalFormatting>
  <conditionalFormatting sqref="AI11">
    <cfRule type="duplicateValues" dxfId="1402" priority="88"/>
  </conditionalFormatting>
  <conditionalFormatting sqref="AI11:AI28">
    <cfRule type="duplicateValues" dxfId="1401" priority="70"/>
  </conditionalFormatting>
  <conditionalFormatting sqref="AI12">
    <cfRule type="duplicateValues" dxfId="1400" priority="87"/>
  </conditionalFormatting>
  <conditionalFormatting sqref="AI13">
    <cfRule type="duplicateValues" dxfId="1399" priority="86"/>
  </conditionalFormatting>
  <conditionalFormatting sqref="AI14">
    <cfRule type="duplicateValues" dxfId="1398" priority="85"/>
  </conditionalFormatting>
  <conditionalFormatting sqref="AI15">
    <cfRule type="duplicateValues" dxfId="1397" priority="84"/>
  </conditionalFormatting>
  <conditionalFormatting sqref="AI16">
    <cfRule type="duplicateValues" dxfId="1396" priority="83"/>
  </conditionalFormatting>
  <conditionalFormatting sqref="AI17">
    <cfRule type="duplicateValues" dxfId="1395" priority="82"/>
  </conditionalFormatting>
  <conditionalFormatting sqref="AI18">
    <cfRule type="duplicateValues" dxfId="1394" priority="81"/>
  </conditionalFormatting>
  <conditionalFormatting sqref="AI19">
    <cfRule type="duplicateValues" dxfId="1393" priority="80"/>
  </conditionalFormatting>
  <conditionalFormatting sqref="AI20">
    <cfRule type="duplicateValues" dxfId="1392" priority="79"/>
  </conditionalFormatting>
  <conditionalFormatting sqref="AI21">
    <cfRule type="duplicateValues" dxfId="1391" priority="78"/>
  </conditionalFormatting>
  <conditionalFormatting sqref="AI22">
    <cfRule type="duplicateValues" dxfId="1390" priority="77"/>
  </conditionalFormatting>
  <conditionalFormatting sqref="AI23">
    <cfRule type="duplicateValues" dxfId="1389" priority="76"/>
  </conditionalFormatting>
  <conditionalFormatting sqref="AI24">
    <cfRule type="duplicateValues" dxfId="1388" priority="75"/>
  </conditionalFormatting>
  <conditionalFormatting sqref="AI25">
    <cfRule type="duplicateValues" dxfId="1387" priority="74"/>
  </conditionalFormatting>
  <conditionalFormatting sqref="AI26">
    <cfRule type="duplicateValues" dxfId="1386" priority="73"/>
  </conditionalFormatting>
  <conditionalFormatting sqref="AI27">
    <cfRule type="duplicateValues" dxfId="1385" priority="72"/>
  </conditionalFormatting>
  <conditionalFormatting sqref="AI28">
    <cfRule type="duplicateValues" dxfId="138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" sqref="C1:D1048576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5" width="13.42578125" style="2" customWidth="1"/>
    <col min="36" max="36" width="13.28515625" style="2" bestFit="1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1"/>
  </cols>
  <sheetData>
    <row r="1" spans="1:40" s="2" customFormat="1" x14ac:dyDescent="0.2">
      <c r="E1" s="6"/>
      <c r="F1" s="6"/>
      <c r="S1" s="3"/>
      <c r="T1" s="3"/>
    </row>
    <row r="2" spans="1:40" s="4" customFormat="1" ht="12.75" customHeight="1" thickBot="1" x14ac:dyDescent="0.25">
      <c r="C2" s="167" t="s">
        <v>325</v>
      </c>
      <c r="D2" s="167"/>
      <c r="E2" s="167" t="s">
        <v>321</v>
      </c>
      <c r="F2" s="167"/>
      <c r="G2" s="167" t="s">
        <v>326</v>
      </c>
      <c r="H2" s="167"/>
      <c r="I2" s="167"/>
      <c r="J2" s="167"/>
      <c r="K2" s="167"/>
      <c r="L2" s="167"/>
      <c r="M2" s="167" t="s">
        <v>322</v>
      </c>
      <c r="N2" s="167"/>
      <c r="O2" s="167"/>
      <c r="P2" s="167"/>
      <c r="Q2" s="167"/>
      <c r="R2" s="167"/>
      <c r="S2" s="167" t="s">
        <v>327</v>
      </c>
      <c r="T2" s="167"/>
      <c r="U2" s="167"/>
      <c r="V2" s="167"/>
      <c r="W2" s="167"/>
      <c r="X2" s="167"/>
      <c r="Y2" s="167" t="s">
        <v>342</v>
      </c>
      <c r="Z2" s="167"/>
      <c r="AA2" s="167"/>
      <c r="AB2" s="167"/>
      <c r="AC2" s="167" t="s">
        <v>343</v>
      </c>
      <c r="AD2" s="167"/>
      <c r="AE2" s="167"/>
      <c r="AF2" s="167"/>
      <c r="AG2" s="167" t="s">
        <v>328</v>
      </c>
      <c r="AH2" s="167"/>
      <c r="AI2" s="167" t="s">
        <v>344</v>
      </c>
      <c r="AJ2" s="167"/>
      <c r="AK2" s="2"/>
      <c r="AL2" s="2"/>
      <c r="AM2" s="2"/>
      <c r="AN2" s="2"/>
    </row>
    <row r="3" spans="1:40" s="3" customFormat="1" ht="30" customHeight="1" thickBot="1" x14ac:dyDescent="0.25">
      <c r="A3" s="181" t="s">
        <v>25</v>
      </c>
      <c r="B3" s="10" t="s">
        <v>236</v>
      </c>
      <c r="C3" s="168">
        <v>112893</v>
      </c>
      <c r="D3" s="169"/>
      <c r="E3" s="168">
        <v>204845</v>
      </c>
      <c r="F3" s="169"/>
      <c r="G3" s="173">
        <v>176284</v>
      </c>
      <c r="H3" s="174"/>
      <c r="I3" s="174"/>
      <c r="J3" s="174"/>
      <c r="K3" s="174"/>
      <c r="L3" s="175"/>
      <c r="M3" s="173">
        <v>200095</v>
      </c>
      <c r="N3" s="174"/>
      <c r="O3" s="174"/>
      <c r="P3" s="174"/>
      <c r="Q3" s="174"/>
      <c r="R3" s="175"/>
      <c r="S3" s="168">
        <v>203375</v>
      </c>
      <c r="T3" s="169"/>
      <c r="U3" s="169"/>
      <c r="V3" s="169"/>
      <c r="W3" s="169"/>
      <c r="X3" s="170"/>
      <c r="Y3" s="203">
        <v>203859</v>
      </c>
      <c r="Z3" s="205"/>
      <c r="AA3" s="205"/>
      <c r="AB3" s="204"/>
      <c r="AC3" s="203">
        <v>190441</v>
      </c>
      <c r="AD3" s="205"/>
      <c r="AE3" s="205"/>
      <c r="AF3" s="204"/>
      <c r="AG3" s="203" t="s">
        <v>240</v>
      </c>
      <c r="AH3" s="204"/>
      <c r="AI3" s="203">
        <v>176605</v>
      </c>
      <c r="AJ3" s="204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2"/>
      <c r="B4" s="7" t="s">
        <v>26</v>
      </c>
      <c r="C4" s="139" t="s">
        <v>314</v>
      </c>
      <c r="D4" s="141"/>
      <c r="E4" s="48" t="s">
        <v>193</v>
      </c>
      <c r="F4" s="53"/>
      <c r="G4" s="139" t="s">
        <v>202</v>
      </c>
      <c r="H4" s="140"/>
      <c r="I4" s="140"/>
      <c r="J4" s="140"/>
      <c r="K4" s="140"/>
      <c r="L4" s="141"/>
      <c r="M4" s="139" t="s">
        <v>204</v>
      </c>
      <c r="N4" s="140"/>
      <c r="O4" s="140"/>
      <c r="P4" s="140"/>
      <c r="Q4" s="140"/>
      <c r="R4" s="141"/>
      <c r="S4" s="179" t="s">
        <v>270</v>
      </c>
      <c r="T4" s="207"/>
      <c r="U4" s="207"/>
      <c r="V4" s="207"/>
      <c r="W4" s="207"/>
      <c r="X4" s="180"/>
      <c r="Y4" s="142" t="s">
        <v>346</v>
      </c>
      <c r="Z4" s="206"/>
      <c r="AA4" s="206"/>
      <c r="AB4" s="143"/>
      <c r="AC4" s="139" t="s">
        <v>345</v>
      </c>
      <c r="AD4" s="140"/>
      <c r="AE4" s="140"/>
      <c r="AF4" s="141"/>
      <c r="AG4" s="142" t="s">
        <v>196</v>
      </c>
      <c r="AH4" s="143" t="s">
        <v>196</v>
      </c>
      <c r="AI4" s="142" t="s">
        <v>207</v>
      </c>
      <c r="AJ4" s="14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3"/>
      <c r="B5" s="5"/>
      <c r="C5" s="139" t="s">
        <v>115</v>
      </c>
      <c r="D5" s="141"/>
      <c r="E5" s="48" t="s">
        <v>193</v>
      </c>
      <c r="F5" s="53"/>
      <c r="G5" s="139" t="s">
        <v>117</v>
      </c>
      <c r="H5" s="141"/>
      <c r="I5" s="139" t="s">
        <v>116</v>
      </c>
      <c r="J5" s="141"/>
      <c r="K5" s="139" t="s">
        <v>118</v>
      </c>
      <c r="L5" s="141"/>
      <c r="M5" s="139" t="s">
        <v>157</v>
      </c>
      <c r="N5" s="141"/>
      <c r="O5" s="139" t="s">
        <v>158</v>
      </c>
      <c r="P5" s="141"/>
      <c r="Q5" s="139" t="s">
        <v>159</v>
      </c>
      <c r="R5" s="141"/>
      <c r="S5" s="179" t="s">
        <v>269</v>
      </c>
      <c r="T5" s="180"/>
      <c r="U5" s="139" t="s">
        <v>127</v>
      </c>
      <c r="V5" s="141"/>
      <c r="W5" s="139" t="s">
        <v>128</v>
      </c>
      <c r="X5" s="141"/>
      <c r="Y5" s="139" t="s">
        <v>130</v>
      </c>
      <c r="Z5" s="141"/>
      <c r="AA5" s="139" t="s">
        <v>131</v>
      </c>
      <c r="AB5" s="141"/>
      <c r="AC5" s="139" t="s">
        <v>304</v>
      </c>
      <c r="AD5" s="141"/>
      <c r="AE5" s="139" t="s">
        <v>129</v>
      </c>
      <c r="AF5" s="141"/>
      <c r="AG5" s="142" t="s">
        <v>119</v>
      </c>
      <c r="AH5" s="143"/>
      <c r="AI5" s="142" t="s">
        <v>129</v>
      </c>
      <c r="AJ5" s="143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3">
      <c r="A6" s="113"/>
      <c r="B6" s="117" t="s">
        <v>257</v>
      </c>
      <c r="C6" s="152" t="s">
        <v>273</v>
      </c>
      <c r="D6" s="153"/>
      <c r="E6" s="156">
        <v>37.783019000000003</v>
      </c>
      <c r="F6" s="149"/>
      <c r="G6" s="148">
        <v>39.70082</v>
      </c>
      <c r="H6" s="149"/>
      <c r="I6" s="148">
        <v>39.317300000000003</v>
      </c>
      <c r="J6" s="149"/>
      <c r="K6" s="148">
        <v>39.562240000000003</v>
      </c>
      <c r="L6" s="149"/>
      <c r="M6" s="148">
        <v>38.930371780000002</v>
      </c>
      <c r="N6" s="149"/>
      <c r="O6" s="148">
        <v>39.00804145</v>
      </c>
      <c r="P6" s="149"/>
      <c r="Q6" s="148">
        <v>39.343961839999999</v>
      </c>
      <c r="R6" s="149"/>
      <c r="S6" s="156" t="s">
        <v>267</v>
      </c>
      <c r="T6" s="149"/>
      <c r="U6" s="152" t="s">
        <v>292</v>
      </c>
      <c r="V6" s="153"/>
      <c r="W6" s="152" t="s">
        <v>294</v>
      </c>
      <c r="X6" s="153"/>
      <c r="Y6" s="152" t="s">
        <v>296</v>
      </c>
      <c r="Z6" s="153"/>
      <c r="AA6" s="152" t="s">
        <v>298</v>
      </c>
      <c r="AB6" s="153"/>
      <c r="AC6" s="152" t="s">
        <v>302</v>
      </c>
      <c r="AD6" s="153"/>
      <c r="AE6" s="210" t="s">
        <v>347</v>
      </c>
      <c r="AF6" s="211"/>
      <c r="AG6" s="152" t="s">
        <v>275</v>
      </c>
      <c r="AH6" s="153"/>
      <c r="AI6" s="152" t="s">
        <v>300</v>
      </c>
      <c r="AJ6" s="153"/>
      <c r="AK6" s="70"/>
      <c r="AL6" s="71"/>
      <c r="AM6" s="70"/>
      <c r="AN6" s="71"/>
    </row>
    <row r="7" spans="1:40" s="3" customFormat="1" ht="16.5" thickBot="1" x14ac:dyDescent="0.3">
      <c r="A7" s="113"/>
      <c r="B7" s="117" t="s">
        <v>258</v>
      </c>
      <c r="C7" s="154" t="s">
        <v>274</v>
      </c>
      <c r="D7" s="155"/>
      <c r="E7" s="202">
        <v>80.478217000000001</v>
      </c>
      <c r="F7" s="159"/>
      <c r="G7" s="158">
        <v>-79.789400000000001</v>
      </c>
      <c r="H7" s="159"/>
      <c r="I7" s="158">
        <v>-80.220160000000007</v>
      </c>
      <c r="J7" s="159"/>
      <c r="K7" s="158">
        <v>-79.812989999999999</v>
      </c>
      <c r="L7" s="159"/>
      <c r="M7" s="158">
        <v>-79.905321130000004</v>
      </c>
      <c r="N7" s="159"/>
      <c r="O7" s="158">
        <v>-80.30804784</v>
      </c>
      <c r="P7" s="159"/>
      <c r="Q7" s="158">
        <v>-80.23740574</v>
      </c>
      <c r="R7" s="159"/>
      <c r="S7" s="165" t="s">
        <v>268</v>
      </c>
      <c r="T7" s="151"/>
      <c r="U7" s="154" t="s">
        <v>293</v>
      </c>
      <c r="V7" s="155"/>
      <c r="W7" s="154" t="s">
        <v>295</v>
      </c>
      <c r="X7" s="155"/>
      <c r="Y7" s="154" t="s">
        <v>297</v>
      </c>
      <c r="Z7" s="155"/>
      <c r="AA7" s="154" t="s">
        <v>299</v>
      </c>
      <c r="AB7" s="155"/>
      <c r="AC7" s="154" t="s">
        <v>303</v>
      </c>
      <c r="AD7" s="155"/>
      <c r="AE7" s="212" t="s">
        <v>348</v>
      </c>
      <c r="AF7" s="213"/>
      <c r="AG7" s="154" t="s">
        <v>276</v>
      </c>
      <c r="AH7" s="155"/>
      <c r="AI7" s="208" t="s">
        <v>301</v>
      </c>
      <c r="AJ7" s="209"/>
      <c r="AK7" s="70"/>
      <c r="AL7" s="71"/>
      <c r="AM7" s="70"/>
      <c r="AN7" s="71"/>
    </row>
    <row r="8" spans="1:40" s="3" customFormat="1" ht="20.100000000000001" customHeight="1" thickBot="1" x14ac:dyDescent="0.25">
      <c r="A8" s="137"/>
      <c r="B8" s="11" t="s">
        <v>30</v>
      </c>
      <c r="C8" s="144" t="s">
        <v>54</v>
      </c>
      <c r="D8" s="145"/>
      <c r="E8" s="54" t="s">
        <v>194</v>
      </c>
      <c r="F8" s="61"/>
      <c r="G8" s="144" t="s">
        <v>35</v>
      </c>
      <c r="H8" s="145"/>
      <c r="I8" s="144" t="s">
        <v>33</v>
      </c>
      <c r="J8" s="145"/>
      <c r="K8" s="144" t="s">
        <v>329</v>
      </c>
      <c r="L8" s="145"/>
      <c r="M8" s="144" t="s">
        <v>160</v>
      </c>
      <c r="N8" s="145"/>
      <c r="O8" s="144" t="s">
        <v>162</v>
      </c>
      <c r="P8" s="145"/>
      <c r="Q8" s="144" t="s">
        <v>164</v>
      </c>
      <c r="R8" s="145"/>
      <c r="S8" s="56" t="s">
        <v>265</v>
      </c>
      <c r="T8" s="57"/>
      <c r="U8" s="144" t="s">
        <v>86</v>
      </c>
      <c r="V8" s="145"/>
      <c r="W8" s="144" t="s">
        <v>41</v>
      </c>
      <c r="X8" s="145"/>
      <c r="Y8" s="144" t="s">
        <v>89</v>
      </c>
      <c r="Z8" s="145"/>
      <c r="AA8" s="144" t="s">
        <v>91</v>
      </c>
      <c r="AB8" s="145"/>
      <c r="AC8" s="144" t="s">
        <v>209</v>
      </c>
      <c r="AD8" s="145"/>
      <c r="AE8" s="144" t="s">
        <v>349</v>
      </c>
      <c r="AF8" s="145"/>
      <c r="AG8" s="54" t="s">
        <v>50</v>
      </c>
      <c r="AH8" s="55"/>
      <c r="AI8" s="54" t="s">
        <v>53</v>
      </c>
      <c r="AJ8" s="55"/>
      <c r="AK8" s="56" t="s">
        <v>234</v>
      </c>
      <c r="AL8" s="57"/>
      <c r="AM8" s="56" t="s">
        <v>238</v>
      </c>
      <c r="AN8" s="57"/>
    </row>
    <row r="9" spans="1:40" s="3" customFormat="1" ht="20.100000000000001" customHeight="1" thickBot="1" x14ac:dyDescent="0.25">
      <c r="A9" s="138"/>
      <c r="B9" s="12"/>
      <c r="C9" s="146" t="s">
        <v>72</v>
      </c>
      <c r="D9" s="147"/>
      <c r="E9" s="62" t="s">
        <v>99</v>
      </c>
      <c r="F9" s="63"/>
      <c r="G9" s="184" t="s">
        <v>36</v>
      </c>
      <c r="H9" s="185"/>
      <c r="I9" s="146" t="s">
        <v>42</v>
      </c>
      <c r="J9" s="147"/>
      <c r="K9" s="184" t="s">
        <v>51</v>
      </c>
      <c r="L9" s="185"/>
      <c r="M9" s="184" t="s">
        <v>161</v>
      </c>
      <c r="N9" s="185"/>
      <c r="O9" s="146" t="s">
        <v>163</v>
      </c>
      <c r="P9" s="147"/>
      <c r="Q9" s="184" t="s">
        <v>165</v>
      </c>
      <c r="R9" s="185"/>
      <c r="S9" s="56" t="s">
        <v>266</v>
      </c>
      <c r="T9" s="57"/>
      <c r="U9" s="146" t="s">
        <v>87</v>
      </c>
      <c r="V9" s="147"/>
      <c r="W9" s="184" t="s">
        <v>88</v>
      </c>
      <c r="X9" s="185"/>
      <c r="Y9" s="146" t="s">
        <v>90</v>
      </c>
      <c r="Z9" s="147"/>
      <c r="AA9" s="146" t="s">
        <v>170</v>
      </c>
      <c r="AB9" s="147"/>
      <c r="AC9" s="146" t="s">
        <v>208</v>
      </c>
      <c r="AD9" s="147"/>
      <c r="AE9" s="146" t="s">
        <v>92</v>
      </c>
      <c r="AF9" s="147"/>
      <c r="AG9" s="56" t="s">
        <v>51</v>
      </c>
      <c r="AH9" s="57"/>
      <c r="AI9" s="56" t="s">
        <v>95</v>
      </c>
      <c r="AJ9" s="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84.2</v>
      </c>
      <c r="E11" s="114">
        <v>65</v>
      </c>
      <c r="F11" s="18">
        <f>IF(E11="No Bid","",IF(E11&lt;&gt;0,E11+'Basic Price Adjustment'!$E33,""))</f>
        <v>63.7</v>
      </c>
      <c r="G11" s="114">
        <v>55</v>
      </c>
      <c r="H11" s="18">
        <f>IF(G11="No Bid","",IF(G11&lt;&gt;0,G11+'Basic Price Adjustment'!$E33,""))</f>
        <v>53.7</v>
      </c>
      <c r="I11" s="114">
        <v>65.5</v>
      </c>
      <c r="J11" s="18">
        <f>IF(I11="No Bid","",IF(I11&lt;&gt;0,I11+'Basic Price Adjustment'!$E33,""))</f>
        <v>64.2</v>
      </c>
      <c r="K11" s="114">
        <v>55</v>
      </c>
      <c r="L11" s="18">
        <f>IF(K11="No Bid","",IF(K11&lt;&gt;0,K11+'Basic Price Adjustment'!$E33,""))</f>
        <v>53.7</v>
      </c>
      <c r="M11" s="114">
        <v>66.31</v>
      </c>
      <c r="N11" s="18">
        <f>IF(M11="No Bid","",IF(M11&lt;&gt;0,M11+'Basic Price Adjustment'!$E33,""))</f>
        <v>65.010000000000005</v>
      </c>
      <c r="O11" s="114">
        <v>70.959999999999994</v>
      </c>
      <c r="P11" s="18">
        <f>IF(O11="No Bid","",IF(O11&lt;&gt;0,O11+'Basic Price Adjustment'!$E33,""))</f>
        <v>69.66</v>
      </c>
      <c r="Q11" s="114">
        <v>70.959999999999994</v>
      </c>
      <c r="R11" s="18">
        <f>IF(Q11="No Bid","",IF(Q11&lt;&gt;0,Q11+'Basic Price Adjustment'!$E33,""))</f>
        <v>69.66</v>
      </c>
      <c r="S11" s="114">
        <v>82</v>
      </c>
      <c r="T11" s="18">
        <f>IF(S11="No Bid","",IF(S11&lt;&gt;0,S11+'Basic Price Adjustment'!$E33,""))</f>
        <v>80.7</v>
      </c>
      <c r="U11" s="114">
        <v>72</v>
      </c>
      <c r="V11" s="18">
        <f>IF(U11="No Bid","",IF(U11&lt;&gt;0,U11+'Basic Price Adjustment'!$E33,""))</f>
        <v>70.7</v>
      </c>
      <c r="W11" s="114">
        <v>77</v>
      </c>
      <c r="X11" s="18">
        <f>IF(W11="No Bid","",IF(W11&lt;&gt;0,W11+'Basic Price Adjustment'!$E33,""))</f>
        <v>75.7</v>
      </c>
      <c r="Y11" s="114">
        <v>82.85</v>
      </c>
      <c r="Z11" s="18">
        <f>IF(Y11="No Bid","",IF(Y11&lt;&gt;0,Y11+'Basic Price Adjustment'!$E33,""))</f>
        <v>81.55</v>
      </c>
      <c r="AA11" s="114">
        <v>82.85</v>
      </c>
      <c r="AB11" s="18">
        <f>IF(AA11="No Bid","",IF(AA11&lt;&gt;0,AA11+'Basic Price Adjustment'!$E33,""))</f>
        <v>81.55</v>
      </c>
      <c r="AC11" s="114">
        <v>75</v>
      </c>
      <c r="AD11" s="18">
        <f>IF(AC11="No Bid","",IF(AC11&lt;&gt;0,AC11+'Basic Price Adjustment'!$E33,""))</f>
        <v>73.7</v>
      </c>
      <c r="AE11" s="128">
        <v>72</v>
      </c>
      <c r="AF11" s="18">
        <f>IF(AE11="No Bid","",IF(AE11&lt;&gt;0,AE11+'Basic Price Adjustment'!$E33,""))</f>
        <v>70.7</v>
      </c>
      <c r="AG11" s="114">
        <v>67</v>
      </c>
      <c r="AH11" s="18">
        <f>IF(AG11="No Bid","",IF(AG11&lt;&gt;0,AG11+'Basic Price Adjustment'!$E33,""))</f>
        <v>65.7</v>
      </c>
      <c r="AI11" s="114">
        <v>76</v>
      </c>
      <c r="AJ11" s="18">
        <f>IF(AI11="No Bid","",IF(AI11&lt;&gt;0,AI11+'Basic Price Adjustment'!$E33,""))</f>
        <v>74.7</v>
      </c>
      <c r="AK11" s="39">
        <v>72.75</v>
      </c>
      <c r="AL11" s="18">
        <f>IF(AK11="No Bid","",IF(AK11&lt;&gt;0,AK11+'Basic Price Adjustment'!$E33,""))</f>
        <v>71.45</v>
      </c>
      <c r="AM11" s="39">
        <v>62.75</v>
      </c>
      <c r="AN11" s="18">
        <f>IF(AM11="No Bid","",IF(AM11&lt;&gt;0,AM11+'Basic Price Adjustment'!$E33,""))</f>
        <v>61.45</v>
      </c>
    </row>
    <row r="12" spans="1:40" s="40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87.29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55.79</v>
      </c>
      <c r="I12" s="114">
        <v>69</v>
      </c>
      <c r="J12" s="18">
        <f>IF(I12="No Bid","",IF(I12&lt;&gt;0,I12+'Basic Price Adjustment'!$E34,""))</f>
        <v>67.540000000000006</v>
      </c>
      <c r="K12" s="114">
        <v>57.25</v>
      </c>
      <c r="L12" s="18">
        <f>IF(K12="No Bid","",IF(K12&lt;&gt;0,K12+'Basic Price Adjustment'!$E34,""))</f>
        <v>55.79</v>
      </c>
      <c r="M12" s="114">
        <v>65.83</v>
      </c>
      <c r="N12" s="18">
        <f>IF(M12="No Bid","",IF(M12&lt;&gt;0,M12+'Basic Price Adjustment'!$E34,""))</f>
        <v>64.37</v>
      </c>
      <c r="O12" s="114">
        <v>74.989999999999995</v>
      </c>
      <c r="P12" s="18">
        <f>IF(O12="No Bid","",IF(O12&lt;&gt;0,O12+'Basic Price Adjustment'!$E34,""))</f>
        <v>73.53</v>
      </c>
      <c r="Q12" s="114">
        <v>74.989999999999995</v>
      </c>
      <c r="R12" s="18">
        <f>IF(Q12="No Bid","",IF(Q12&lt;&gt;0,Q12+'Basic Price Adjustment'!$E34,""))</f>
        <v>73.53</v>
      </c>
      <c r="S12" s="114">
        <v>88</v>
      </c>
      <c r="T12" s="18">
        <f>IF(S12="No Bid","",IF(S12&lt;&gt;0,S12+'Basic Price Adjustment'!$E34,""))</f>
        <v>86.54</v>
      </c>
      <c r="U12" s="114">
        <v>74</v>
      </c>
      <c r="V12" s="18">
        <f>IF(U12="No Bid","",IF(U12&lt;&gt;0,U12+'Basic Price Adjustment'!$E34,""))</f>
        <v>72.540000000000006</v>
      </c>
      <c r="W12" s="114">
        <v>78</v>
      </c>
      <c r="X12" s="18">
        <f>IF(W12="No Bid","",IF(W12&lt;&gt;0,W12+'Basic Price Adjustment'!$E34,""))</f>
        <v>76.540000000000006</v>
      </c>
      <c r="Y12" s="114"/>
      <c r="Z12" s="18" t="str">
        <f>IF(Y12="No Bid","",IF(Y12&lt;&gt;0,Y12+'Basic Price Adjustment'!$E34,""))</f>
        <v/>
      </c>
      <c r="AA12" s="114"/>
      <c r="AB12" s="18" t="str">
        <f>IF(AA12="No Bid","",IF(AA12&lt;&gt;0,AA12+'Basic Price Adjustment'!$E34,""))</f>
        <v/>
      </c>
      <c r="AC12" s="114">
        <v>76</v>
      </c>
      <c r="AD12" s="18">
        <f>IF(AC12="No Bid","",IF(AC12&lt;&gt;0,AC12+'Basic Price Adjustment'!$E34,""))</f>
        <v>74.540000000000006</v>
      </c>
      <c r="AE12" s="32">
        <v>74</v>
      </c>
      <c r="AF12" s="18">
        <f>IF(AE12="No Bid","",IF(AE12&lt;&gt;0,AE12+'Basic Price Adjustment'!$E34,""))</f>
        <v>72.540000000000006</v>
      </c>
      <c r="AG12" s="114">
        <v>70</v>
      </c>
      <c r="AH12" s="18">
        <f>IF(AG12="No Bid","",IF(AG12&lt;&gt;0,AG12+'Basic Price Adjustment'!$E34,""))</f>
        <v>68.540000000000006</v>
      </c>
      <c r="AI12" s="114">
        <v>79</v>
      </c>
      <c r="AJ12" s="18">
        <f>IF(AI12="No Bid","",IF(AI12&lt;&gt;0,AI12+'Basic Price Adjustment'!$E34,""))</f>
        <v>77.540000000000006</v>
      </c>
      <c r="AK12" s="32">
        <v>80</v>
      </c>
      <c r="AL12" s="18">
        <f>IF(AK12="No Bid","",IF(AK12&lt;&gt;0,AK12+'Basic Price Adjustment'!$E34,""))</f>
        <v>78.540000000000006</v>
      </c>
      <c r="AM12" s="32">
        <v>69</v>
      </c>
      <c r="AN12" s="18">
        <f>IF(AM12="No Bid","",IF(AM12&lt;&gt;0,AM12+'Basic Price Adjustment'!$E34,""))</f>
        <v>67.540000000000006</v>
      </c>
    </row>
    <row r="13" spans="1:40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86.35</v>
      </c>
      <c r="E13" s="114">
        <v>74.5</v>
      </c>
      <c r="F13" s="18">
        <f>IF(E13="No Bid","",IF(E13&lt;&gt;0,E13+'Basic Price Adjustment'!$E35,""))</f>
        <v>72.849999999999994</v>
      </c>
      <c r="G13" s="114">
        <v>57.75</v>
      </c>
      <c r="H13" s="18">
        <f>IF(G13="No Bid","",IF(G13&lt;&gt;0,G13+'Basic Price Adjustment'!$E35,""))</f>
        <v>56.1</v>
      </c>
      <c r="I13" s="114">
        <v>68</v>
      </c>
      <c r="J13" s="18">
        <f>IF(I13="No Bid","",IF(I13&lt;&gt;0,I13+'Basic Price Adjustment'!$E35,""))</f>
        <v>66.349999999999994</v>
      </c>
      <c r="K13" s="114">
        <v>57.75</v>
      </c>
      <c r="L13" s="18">
        <f>IF(K13="No Bid","",IF(K13&lt;&gt;0,K13+'Basic Price Adjustment'!$E35,""))</f>
        <v>56.1</v>
      </c>
      <c r="M13" s="114">
        <v>71.680000000000007</v>
      </c>
      <c r="N13" s="18">
        <f>IF(M13="No Bid","",IF(M13&lt;&gt;0,M13+'Basic Price Adjustment'!$E35,""))</f>
        <v>70.03</v>
      </c>
      <c r="O13" s="114">
        <v>75.260000000000005</v>
      </c>
      <c r="P13" s="18">
        <f>IF(O13="No Bid","",IF(O13&lt;&gt;0,O13+'Basic Price Adjustment'!$E35,""))</f>
        <v>73.61</v>
      </c>
      <c r="Q13" s="114">
        <v>75.260000000000005</v>
      </c>
      <c r="R13" s="18">
        <f>IF(Q13="No Bid","",IF(Q13&lt;&gt;0,Q13+'Basic Price Adjustment'!$E35,""))</f>
        <v>73.61</v>
      </c>
      <c r="S13" s="114">
        <v>88</v>
      </c>
      <c r="T13" s="18">
        <f>IF(S13="No Bid","",IF(S13&lt;&gt;0,S13+'Basic Price Adjustment'!$E35,""))</f>
        <v>86.35</v>
      </c>
      <c r="U13" s="114">
        <v>70</v>
      </c>
      <c r="V13" s="18">
        <f>IF(U13="No Bid","",IF(U13&lt;&gt;0,U13+'Basic Price Adjustment'!$E35,""))</f>
        <v>68.349999999999994</v>
      </c>
      <c r="W13" s="114">
        <v>77</v>
      </c>
      <c r="X13" s="18">
        <f>IF(W13="No Bid","",IF(W13&lt;&gt;0,W13+'Basic Price Adjustment'!$E35,""))</f>
        <v>75.349999999999994</v>
      </c>
      <c r="Y13" s="114">
        <v>82.85</v>
      </c>
      <c r="Z13" s="18">
        <f>IF(Y13="No Bid","",IF(Y13&lt;&gt;0,Y13+'Basic Price Adjustment'!$E35,""))</f>
        <v>81.199999999999989</v>
      </c>
      <c r="AA13" s="114">
        <v>82.85</v>
      </c>
      <c r="AB13" s="18">
        <f>IF(AA13="No Bid","",IF(AA13&lt;&gt;0,AA13+'Basic Price Adjustment'!$E35,""))</f>
        <v>81.199999999999989</v>
      </c>
      <c r="AC13" s="114">
        <v>77</v>
      </c>
      <c r="AD13" s="18">
        <f>IF(AC13="No Bid","",IF(AC13&lt;&gt;0,AC13+'Basic Price Adjustment'!$E35,""))</f>
        <v>75.349999999999994</v>
      </c>
      <c r="AE13" s="129">
        <v>74</v>
      </c>
      <c r="AF13" s="18">
        <f>IF(AE13="No Bid","",IF(AE13&lt;&gt;0,AE13+'Basic Price Adjustment'!$E35,""))</f>
        <v>72.349999999999994</v>
      </c>
      <c r="AG13" s="114">
        <v>72</v>
      </c>
      <c r="AH13" s="18">
        <f>IF(AG13="No Bid","",IF(AG13&lt;&gt;0,AG13+'Basic Price Adjustment'!$E35,""))</f>
        <v>70.349999999999994</v>
      </c>
      <c r="AI13" s="114">
        <v>78</v>
      </c>
      <c r="AJ13" s="18">
        <f>IF(AI13="No Bid","",IF(AI13&lt;&gt;0,AI13+'Basic Price Adjustment'!$E35,""))</f>
        <v>76.349999999999994</v>
      </c>
      <c r="AK13" s="38">
        <v>80</v>
      </c>
      <c r="AL13" s="18">
        <f>IF(AK13="No Bid","",IF(AK13&lt;&gt;0,AK13+'Basic Price Adjustment'!$E35,""))</f>
        <v>78.349999999999994</v>
      </c>
      <c r="AM13" s="38">
        <v>69</v>
      </c>
      <c r="AN13" s="18">
        <f>IF(AM13="No Bid","",IF(AM13&lt;&gt;0,AM13+'Basic Price Adjustment'!$E35,""))</f>
        <v>67.349999999999994</v>
      </c>
    </row>
    <row r="14" spans="1:40" s="40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86.35</v>
      </c>
      <c r="E14" s="114">
        <v>74.5</v>
      </c>
      <c r="F14" s="18">
        <f>IF(E14="No Bid","",IF(E14&lt;&gt;0,E14+'Basic Price Adjustment'!$E36,""))</f>
        <v>72.849999999999994</v>
      </c>
      <c r="G14" s="114">
        <v>57.75</v>
      </c>
      <c r="H14" s="18">
        <f>IF(G14="No Bid","",IF(G14&lt;&gt;0,G14+'Basic Price Adjustment'!$E36,""))</f>
        <v>56.1</v>
      </c>
      <c r="I14" s="114">
        <v>68</v>
      </c>
      <c r="J14" s="18">
        <f>IF(I14="No Bid","",IF(I14&lt;&gt;0,I14+'Basic Price Adjustment'!$E36,""))</f>
        <v>66.349999999999994</v>
      </c>
      <c r="K14" s="114">
        <v>57.75</v>
      </c>
      <c r="L14" s="18">
        <f>IF(K14="No Bid","",IF(K14&lt;&gt;0,K14+'Basic Price Adjustment'!$E36,""))</f>
        <v>56.1</v>
      </c>
      <c r="M14" s="114">
        <v>71.680000000000007</v>
      </c>
      <c r="N14" s="18">
        <f>IF(M14="No Bid","",IF(M14&lt;&gt;0,M14+'Basic Price Adjustment'!$E36,""))</f>
        <v>70.03</v>
      </c>
      <c r="O14" s="114">
        <v>75.260000000000005</v>
      </c>
      <c r="P14" s="18">
        <f>IF(O14="No Bid","",IF(O14&lt;&gt;0,O14+'Basic Price Adjustment'!$E36,""))</f>
        <v>73.61</v>
      </c>
      <c r="Q14" s="114">
        <v>75.260000000000005</v>
      </c>
      <c r="R14" s="18">
        <f>IF(Q14="No Bid","",IF(Q14&lt;&gt;0,Q14+'Basic Price Adjustment'!$E36,""))</f>
        <v>73.61</v>
      </c>
      <c r="S14" s="114">
        <v>88</v>
      </c>
      <c r="T14" s="18">
        <f>IF(S14="No Bid","",IF(S14&lt;&gt;0,S14+'Basic Price Adjustment'!$E36,""))</f>
        <v>86.35</v>
      </c>
      <c r="U14" s="114">
        <v>72</v>
      </c>
      <c r="V14" s="18">
        <f>IF(U14="No Bid","",IF(U14&lt;&gt;0,U14+'Basic Price Adjustment'!$E36,""))</f>
        <v>70.349999999999994</v>
      </c>
      <c r="W14" s="114">
        <v>78</v>
      </c>
      <c r="X14" s="18">
        <f>IF(W14="No Bid","",IF(W14&lt;&gt;0,W14+'Basic Price Adjustment'!$E36,""))</f>
        <v>76.349999999999994</v>
      </c>
      <c r="Y14" s="114">
        <v>82.85</v>
      </c>
      <c r="Z14" s="18">
        <f>IF(Y14="No Bid","",IF(Y14&lt;&gt;0,Y14+'Basic Price Adjustment'!$E36,""))</f>
        <v>81.199999999999989</v>
      </c>
      <c r="AA14" s="114">
        <v>82.85</v>
      </c>
      <c r="AB14" s="18">
        <f>IF(AA14="No Bid","",IF(AA14&lt;&gt;0,AA14+'Basic Price Adjustment'!$E36,""))</f>
        <v>81.199999999999989</v>
      </c>
      <c r="AC14" s="114">
        <v>77</v>
      </c>
      <c r="AD14" s="18">
        <f>IF(AC14="No Bid","",IF(AC14&lt;&gt;0,AC14+'Basic Price Adjustment'!$E36,""))</f>
        <v>75.349999999999994</v>
      </c>
      <c r="AE14" s="32">
        <v>74</v>
      </c>
      <c r="AF14" s="18">
        <f>IF(AE14="No Bid","",IF(AE14&lt;&gt;0,AE14+'Basic Price Adjustment'!$E36,""))</f>
        <v>72.349999999999994</v>
      </c>
      <c r="AG14" s="114">
        <v>72</v>
      </c>
      <c r="AH14" s="18">
        <f>IF(AG14="No Bid","",IF(AG14&lt;&gt;0,AG14+'Basic Price Adjustment'!$E36,""))</f>
        <v>70.349999999999994</v>
      </c>
      <c r="AI14" s="114">
        <v>78</v>
      </c>
      <c r="AJ14" s="18">
        <f>IF(AI14="No Bid","",IF(AI14&lt;&gt;0,AI14+'Basic Price Adjustment'!$E36,""))</f>
        <v>76.349999999999994</v>
      </c>
      <c r="AK14" s="32">
        <v>80</v>
      </c>
      <c r="AL14" s="18">
        <f>IF(AK14="No Bid","",IF(AK14&lt;&gt;0,AK14+'Basic Price Adjustment'!$E36,""))</f>
        <v>78.349999999999994</v>
      </c>
      <c r="AM14" s="32">
        <v>69</v>
      </c>
      <c r="AN14" s="18">
        <f>IF(AM14="No Bid","",IF(AM14&lt;&gt;0,AM14+'Basic Price Adjustment'!$E36,""))</f>
        <v>67.349999999999994</v>
      </c>
    </row>
    <row r="15" spans="1:40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87.54</v>
      </c>
      <c r="E15" s="114">
        <v>78.5</v>
      </c>
      <c r="F15" s="18">
        <f>IF(E15="No Bid","",IF(E15&lt;&gt;0,E15+'Basic Price Adjustment'!$E37,""))</f>
        <v>76.790000000000006</v>
      </c>
      <c r="G15" s="114">
        <v>58.5</v>
      </c>
      <c r="H15" s="18">
        <f>IF(G15="No Bid","",IF(G15&lt;&gt;0,G15+'Basic Price Adjustment'!$E37,""))</f>
        <v>56.79</v>
      </c>
      <c r="I15" s="114">
        <v>69</v>
      </c>
      <c r="J15" s="18">
        <f>IF(I15="No Bid","",IF(I15&lt;&gt;0,I15+'Basic Price Adjustment'!$E37,""))</f>
        <v>67.290000000000006</v>
      </c>
      <c r="K15" s="114">
        <v>58.5</v>
      </c>
      <c r="L15" s="18">
        <f>IF(K15="No Bid","",IF(K15&lt;&gt;0,K15+'Basic Price Adjustment'!$E37,""))</f>
        <v>56.79</v>
      </c>
      <c r="M15" s="114">
        <v>72.78</v>
      </c>
      <c r="N15" s="18">
        <f>IF(M15="No Bid","",IF(M15&lt;&gt;0,M15+'Basic Price Adjustment'!$E37,""))</f>
        <v>71.070000000000007</v>
      </c>
      <c r="O15" s="114">
        <v>75.459999999999994</v>
      </c>
      <c r="P15" s="18">
        <f>IF(O15="No Bid","",IF(O15&lt;&gt;0,O15+'Basic Price Adjustment'!$E37,""))</f>
        <v>73.75</v>
      </c>
      <c r="Q15" s="114">
        <v>75.459999999999994</v>
      </c>
      <c r="R15" s="18">
        <f>IF(Q15="No Bid","",IF(Q15&lt;&gt;0,Q15+'Basic Price Adjustment'!$E37,""))</f>
        <v>73.75</v>
      </c>
      <c r="S15" s="114">
        <v>88</v>
      </c>
      <c r="T15" s="18">
        <f>IF(S15="No Bid","",IF(S15&lt;&gt;0,S15+'Basic Price Adjustment'!$E37,""))</f>
        <v>86.29</v>
      </c>
      <c r="U15" s="114">
        <v>73</v>
      </c>
      <c r="V15" s="18">
        <f>IF(U15="No Bid","",IF(U15&lt;&gt;0,U15+'Basic Price Adjustment'!$E37,""))</f>
        <v>71.290000000000006</v>
      </c>
      <c r="W15" s="114">
        <v>77</v>
      </c>
      <c r="X15" s="18">
        <f>IF(W15="No Bid","",IF(W15&lt;&gt;0,W15+'Basic Price Adjustment'!$E37,""))</f>
        <v>75.290000000000006</v>
      </c>
      <c r="Y15" s="114">
        <v>83.25</v>
      </c>
      <c r="Z15" s="18">
        <f>IF(Y15="No Bid","",IF(Y15&lt;&gt;0,Y15+'Basic Price Adjustment'!$E37,""))</f>
        <v>81.540000000000006</v>
      </c>
      <c r="AA15" s="114">
        <v>83.25</v>
      </c>
      <c r="AB15" s="18">
        <f>IF(AA15="No Bid","",IF(AA15&lt;&gt;0,AA15+'Basic Price Adjustment'!$E37,""))</f>
        <v>81.540000000000006</v>
      </c>
      <c r="AC15" s="114">
        <v>78</v>
      </c>
      <c r="AD15" s="18">
        <f>IF(AC15="No Bid","",IF(AC15&lt;&gt;0,AC15+'Basic Price Adjustment'!$E37,""))</f>
        <v>76.290000000000006</v>
      </c>
      <c r="AE15" s="129">
        <v>74</v>
      </c>
      <c r="AF15" s="18">
        <f>IF(AE15="No Bid","",IF(AE15&lt;&gt;0,AE15+'Basic Price Adjustment'!$E37,""))</f>
        <v>72.290000000000006</v>
      </c>
      <c r="AG15" s="114">
        <v>71</v>
      </c>
      <c r="AH15" s="18">
        <f>IF(AG15="No Bid","",IF(AG15&lt;&gt;0,AG15+'Basic Price Adjustment'!$E37,""))</f>
        <v>69.290000000000006</v>
      </c>
      <c r="AI15" s="114">
        <v>79</v>
      </c>
      <c r="AJ15" s="18">
        <f>IF(AI15="No Bid","",IF(AI15&lt;&gt;0,AI15+'Basic Price Adjustment'!$E37,""))</f>
        <v>77.290000000000006</v>
      </c>
      <c r="AK15" s="38">
        <v>80</v>
      </c>
      <c r="AL15" s="18">
        <f>IF(AK15="No Bid","",IF(AK15&lt;&gt;0,AK15+'Basic Price Adjustment'!$E37,""))</f>
        <v>78.290000000000006</v>
      </c>
      <c r="AM15" s="38">
        <v>69</v>
      </c>
      <c r="AN15" s="18">
        <f>IF(AM15="No Bid","",IF(AM15&lt;&gt;0,AM15+'Basic Price Adjustment'!$E37,""))</f>
        <v>67.290000000000006</v>
      </c>
    </row>
    <row r="16" spans="1:40" s="40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101.07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60.32</v>
      </c>
      <c r="I16" s="114">
        <v>74</v>
      </c>
      <c r="J16" s="18">
        <f>IF(I16="No Bid","",IF(I16&lt;&gt;0,I16+'Basic Price Adjustment'!$E38,""))</f>
        <v>72.319999999999993</v>
      </c>
      <c r="K16" s="114">
        <v>62</v>
      </c>
      <c r="L16" s="18">
        <f>IF(K16="No Bid","",IF(K16&lt;&gt;0,K16+'Basic Price Adjustment'!$E38,""))</f>
        <v>60.32</v>
      </c>
      <c r="M16" s="114">
        <v>75.819999999999993</v>
      </c>
      <c r="N16" s="18">
        <f>IF(M16="No Bid","",IF(M16&lt;&gt;0,M16+'Basic Price Adjustment'!$E38,""))</f>
        <v>74.139999999999986</v>
      </c>
      <c r="O16" s="114">
        <v>79.3</v>
      </c>
      <c r="P16" s="18">
        <f>IF(O16="No Bid","",IF(O16&lt;&gt;0,O16+'Basic Price Adjustment'!$E38,""))</f>
        <v>77.61999999999999</v>
      </c>
      <c r="Q16" s="114">
        <v>79.3</v>
      </c>
      <c r="R16" s="18">
        <f>IF(Q16="No Bid","",IF(Q16&lt;&gt;0,Q16+'Basic Price Adjustment'!$E38,""))</f>
        <v>77.61999999999999</v>
      </c>
      <c r="S16" s="114">
        <v>100</v>
      </c>
      <c r="T16" s="18">
        <f>IF(S16="No Bid","",IF(S16&lt;&gt;0,S16+'Basic Price Adjustment'!$E38,""))</f>
        <v>98.32</v>
      </c>
      <c r="U16" s="114">
        <v>76</v>
      </c>
      <c r="V16" s="18">
        <f>IF(U16="No Bid","",IF(U16&lt;&gt;0,U16+'Basic Price Adjustment'!$E38,""))</f>
        <v>74.319999999999993</v>
      </c>
      <c r="W16" s="114">
        <v>86</v>
      </c>
      <c r="X16" s="18">
        <f>IF(W16="No Bid","",IF(W16&lt;&gt;0,W16+'Basic Price Adjustment'!$E38,""))</f>
        <v>84.32</v>
      </c>
      <c r="Y16" s="114">
        <v>87.25</v>
      </c>
      <c r="Z16" s="18">
        <f>IF(Y16="No Bid","",IF(Y16&lt;&gt;0,Y16+'Basic Price Adjustment'!$E38,""))</f>
        <v>85.57</v>
      </c>
      <c r="AA16" s="114">
        <v>87.25</v>
      </c>
      <c r="AB16" s="18">
        <f>IF(AA16="No Bid","",IF(AA16&lt;&gt;0,AA16+'Basic Price Adjustment'!$E38,""))</f>
        <v>85.57</v>
      </c>
      <c r="AC16" s="114">
        <v>84</v>
      </c>
      <c r="AD16" s="18">
        <f>IF(AC16="No Bid","",IF(AC16&lt;&gt;0,AC16+'Basic Price Adjustment'!$E38,""))</f>
        <v>82.32</v>
      </c>
      <c r="AE16" s="32">
        <v>77</v>
      </c>
      <c r="AF16" s="18">
        <f>IF(AE16="No Bid","",IF(AE16&lt;&gt;0,AE16+'Basic Price Adjustment'!$E38,""))</f>
        <v>75.319999999999993</v>
      </c>
      <c r="AG16" s="114">
        <v>71</v>
      </c>
      <c r="AH16" s="18">
        <f>IF(AG16="No Bid","",IF(AG16&lt;&gt;0,AG16+'Basic Price Adjustment'!$E38,""))</f>
        <v>69.319999999999993</v>
      </c>
      <c r="AI16" s="114">
        <v>90</v>
      </c>
      <c r="AJ16" s="18">
        <f>IF(AI16="No Bid","",IF(AI16&lt;&gt;0,AI16+'Basic Price Adjustment'!$E38,""))</f>
        <v>88.32</v>
      </c>
      <c r="AK16" s="32">
        <v>93</v>
      </c>
      <c r="AL16" s="18">
        <f>IF(AK16="No Bid","",IF(AK16&lt;&gt;0,AK16+'Basic Price Adjustment'!$E38,""))</f>
        <v>91.32</v>
      </c>
      <c r="AM16" s="32">
        <v>83</v>
      </c>
      <c r="AN16" s="18">
        <f>IF(AM16="No Bid","",IF(AM16&lt;&gt;0,AM16+'Basic Price Adjustment'!$E38,""))</f>
        <v>81.319999999999993</v>
      </c>
    </row>
    <row r="17" spans="1:40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87.7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59.45</v>
      </c>
      <c r="I17" s="114">
        <v>71.8</v>
      </c>
      <c r="J17" s="18">
        <f>IF(I17="No Bid","",IF(I17&lt;&gt;0,I17+'Basic Price Adjustment'!$E39,""))</f>
        <v>70.25</v>
      </c>
      <c r="K17" s="114">
        <v>61</v>
      </c>
      <c r="L17" s="18">
        <f>IF(K17="No Bid","",IF(K17&lt;&gt;0,K17+'Basic Price Adjustment'!$E39,""))</f>
        <v>59.45</v>
      </c>
      <c r="M17" s="114">
        <v>71.709999999999994</v>
      </c>
      <c r="N17" s="18">
        <f>IF(M17="No Bid","",IF(M17&lt;&gt;0,M17+'Basic Price Adjustment'!$E39,""))</f>
        <v>70.16</v>
      </c>
      <c r="O17" s="114">
        <v>75.3</v>
      </c>
      <c r="P17" s="18">
        <f>IF(O17="No Bid","",IF(O17&lt;&gt;0,O17+'Basic Price Adjustment'!$E39,""))</f>
        <v>73.75</v>
      </c>
      <c r="Q17" s="114">
        <v>75.3</v>
      </c>
      <c r="R17" s="18">
        <f>IF(Q17="No Bid","",IF(Q17&lt;&gt;0,Q17+'Basic Price Adjustment'!$E39,""))</f>
        <v>73.75</v>
      </c>
      <c r="S17" s="114">
        <v>88</v>
      </c>
      <c r="T17" s="18">
        <f>IF(S17="No Bid","",IF(S17&lt;&gt;0,S17+'Basic Price Adjustment'!$E39,""))</f>
        <v>86.45</v>
      </c>
      <c r="U17" s="114">
        <v>73</v>
      </c>
      <c r="V17" s="18">
        <f>IF(U17="No Bid","",IF(U17&lt;&gt;0,U17+'Basic Price Adjustment'!$E39,""))</f>
        <v>71.45</v>
      </c>
      <c r="W17" s="114">
        <v>80</v>
      </c>
      <c r="X17" s="18">
        <f>IF(W17="No Bid","",IF(W17&lt;&gt;0,W17+'Basic Price Adjustment'!$E39,""))</f>
        <v>78.45</v>
      </c>
      <c r="Y17" s="114"/>
      <c r="Z17" s="18" t="str">
        <f>IF(Y17="No Bid","",IF(Y17&lt;&gt;0,Y17+'Basic Price Adjustment'!$E39,""))</f>
        <v/>
      </c>
      <c r="AA17" s="114"/>
      <c r="AB17" s="18" t="str">
        <f>IF(AA17="No Bid","",IF(AA17&lt;&gt;0,AA17+'Basic Price Adjustment'!$E39,""))</f>
        <v/>
      </c>
      <c r="AC17" s="114">
        <v>81</v>
      </c>
      <c r="AD17" s="18">
        <f>IF(AC17="No Bid","",IF(AC17&lt;&gt;0,AC17+'Basic Price Adjustment'!$E39,""))</f>
        <v>79.45</v>
      </c>
      <c r="AE17" s="129">
        <v>74</v>
      </c>
      <c r="AF17" s="18">
        <f>IF(AE17="No Bid","",IF(AE17&lt;&gt;0,AE17+'Basic Price Adjustment'!$E39,""))</f>
        <v>72.45</v>
      </c>
      <c r="AG17" s="114">
        <v>76</v>
      </c>
      <c r="AH17" s="18">
        <f>IF(AG17="No Bid","",IF(AG17&lt;&gt;0,AG17+'Basic Price Adjustment'!$E39,""))</f>
        <v>74.45</v>
      </c>
      <c r="AI17" s="114">
        <v>79</v>
      </c>
      <c r="AJ17" s="18">
        <f>IF(AI17="No Bid","",IF(AI17&lt;&gt;0,AI17+'Basic Price Adjustment'!$E39,""))</f>
        <v>77.45</v>
      </c>
      <c r="AK17" s="38">
        <v>82</v>
      </c>
      <c r="AL17" s="18">
        <f>IF(AK17="No Bid","",IF(AK17&lt;&gt;0,AK17+'Basic Price Adjustment'!$E39,""))</f>
        <v>80.45</v>
      </c>
      <c r="AM17" s="38">
        <v>72</v>
      </c>
      <c r="AN17" s="18">
        <f>IF(AM17="No Bid","",IF(AM17&lt;&gt;0,AM17+'Basic Price Adjustment'!$E39,""))</f>
        <v>70.45</v>
      </c>
    </row>
    <row r="18" spans="1:40" s="40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90.22</v>
      </c>
      <c r="E18" s="114">
        <v>79.5</v>
      </c>
      <c r="F18" s="18">
        <f>IF(E18="No Bid","",IF(E18&lt;&gt;0,E18+'Basic Price Adjustment'!$E40,""))</f>
        <v>77.47</v>
      </c>
      <c r="G18" s="114">
        <v>67</v>
      </c>
      <c r="H18" s="18">
        <f>IF(G18="No Bid","",IF(G18&lt;&gt;0,G18+'Basic Price Adjustment'!$E40,""))</f>
        <v>64.97</v>
      </c>
      <c r="I18" s="114">
        <v>76</v>
      </c>
      <c r="J18" s="18">
        <f>IF(I18="No Bid","",IF(I18&lt;&gt;0,I18+'Basic Price Adjustment'!$E40,""))</f>
        <v>73.97</v>
      </c>
      <c r="K18" s="114">
        <v>67</v>
      </c>
      <c r="L18" s="18">
        <f>IF(K18="No Bid","",IF(K18&lt;&gt;0,K18+'Basic Price Adjustment'!$E40,""))</f>
        <v>64.97</v>
      </c>
      <c r="M18" s="114">
        <v>80.86</v>
      </c>
      <c r="N18" s="18">
        <f>IF(M18="No Bid","",IF(M18&lt;&gt;0,M18+'Basic Price Adjustment'!$E40,""))</f>
        <v>78.83</v>
      </c>
      <c r="O18" s="114">
        <v>80.22</v>
      </c>
      <c r="P18" s="18">
        <f>IF(O18="No Bid","",IF(O18&lt;&gt;0,O18+'Basic Price Adjustment'!$E40,""))</f>
        <v>78.19</v>
      </c>
      <c r="Q18" s="114">
        <v>80.22</v>
      </c>
      <c r="R18" s="18">
        <f>IF(Q18="No Bid","",IF(Q18&lt;&gt;0,Q18+'Basic Price Adjustment'!$E40,""))</f>
        <v>78.19</v>
      </c>
      <c r="S18" s="114">
        <v>92</v>
      </c>
      <c r="T18" s="18">
        <f>IF(S18="No Bid","",IF(S18&lt;&gt;0,S18+'Basic Price Adjustment'!$E40,""))</f>
        <v>89.97</v>
      </c>
      <c r="U18" s="114">
        <v>77</v>
      </c>
      <c r="V18" s="18">
        <f>IF(U18="No Bid","",IF(U18&lt;&gt;0,U18+'Basic Price Adjustment'!$E40,""))</f>
        <v>74.97</v>
      </c>
      <c r="W18" s="114">
        <v>84</v>
      </c>
      <c r="X18" s="18">
        <f>IF(W18="No Bid","",IF(W18&lt;&gt;0,W18+'Basic Price Adjustment'!$E40,""))</f>
        <v>81.97</v>
      </c>
      <c r="Y18" s="114">
        <v>91.25</v>
      </c>
      <c r="Z18" s="18">
        <f>IF(Y18="No Bid","",IF(Y18&lt;&gt;0,Y18+'Basic Price Adjustment'!$E40,""))</f>
        <v>89.22</v>
      </c>
      <c r="AA18" s="114">
        <v>91.25</v>
      </c>
      <c r="AB18" s="18">
        <f>IF(AA18="No Bid","",IF(AA18&lt;&gt;0,AA18+'Basic Price Adjustment'!$E40,""))</f>
        <v>89.22</v>
      </c>
      <c r="AC18" s="114">
        <v>85</v>
      </c>
      <c r="AD18" s="18">
        <f>IF(AC18="No Bid","",IF(AC18&lt;&gt;0,AC18+'Basic Price Adjustment'!$E40,""))</f>
        <v>82.97</v>
      </c>
      <c r="AE18" s="32">
        <v>78</v>
      </c>
      <c r="AF18" s="18">
        <f>IF(AE18="No Bid","",IF(AE18&lt;&gt;0,AE18+'Basic Price Adjustment'!$E40,""))</f>
        <v>75.97</v>
      </c>
      <c r="AG18" s="114">
        <v>69.8</v>
      </c>
      <c r="AH18" s="18">
        <f>IF(AG18="No Bid","",IF(AG18&lt;&gt;0,AG18+'Basic Price Adjustment'!$E40,""))</f>
        <v>67.77</v>
      </c>
      <c r="AI18" s="114">
        <v>84</v>
      </c>
      <c r="AJ18" s="18">
        <f>IF(AI18="No Bid","",IF(AI18&lt;&gt;0,AI18+'Basic Price Adjustment'!$E40,""))</f>
        <v>81.97</v>
      </c>
      <c r="AK18" s="32">
        <v>84</v>
      </c>
      <c r="AL18" s="18">
        <f>IF(AK18="No Bid","",IF(AK18&lt;&gt;0,AK18+'Basic Price Adjustment'!$E40,""))</f>
        <v>81.97</v>
      </c>
      <c r="AM18" s="32">
        <v>77</v>
      </c>
      <c r="AN18" s="18">
        <f>IF(AM18="No Bid","",IF(AM18&lt;&gt;0,AM18+'Basic Price Adjustment'!$E40,""))</f>
        <v>74.97</v>
      </c>
    </row>
    <row r="19" spans="1:40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100.75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68.650000000000006</v>
      </c>
      <c r="I19" s="114">
        <v>80.3</v>
      </c>
      <c r="J19" s="18">
        <f>IF(I19="No Bid","",IF(I19&lt;&gt;0,I19+'Basic Price Adjustment'!$E41,""))</f>
        <v>78.3</v>
      </c>
      <c r="K19" s="114">
        <v>70.650000000000006</v>
      </c>
      <c r="L19" s="18">
        <f>IF(K19="No Bid","",IF(K19&lt;&gt;0,K19+'Basic Price Adjustment'!$E41,""))</f>
        <v>68.650000000000006</v>
      </c>
      <c r="M19" s="114">
        <v>81.650000000000006</v>
      </c>
      <c r="N19" s="18">
        <f>IF(M19="No Bid","",IF(M19&lt;&gt;0,M19+'Basic Price Adjustment'!$E41,""))</f>
        <v>79.650000000000006</v>
      </c>
      <c r="O19" s="114">
        <v>85.26</v>
      </c>
      <c r="P19" s="18">
        <f>IF(O19="No Bid","",IF(O19&lt;&gt;0,O19+'Basic Price Adjustment'!$E41,""))</f>
        <v>83.26</v>
      </c>
      <c r="Q19" s="114">
        <v>85.26</v>
      </c>
      <c r="R19" s="18">
        <f>IF(Q19="No Bid","",IF(Q19&lt;&gt;0,Q19+'Basic Price Adjustment'!$E41,""))</f>
        <v>83.26</v>
      </c>
      <c r="S19" s="114">
        <v>103</v>
      </c>
      <c r="T19" s="18">
        <f>IF(S19="No Bid","",IF(S19&lt;&gt;0,S19+'Basic Price Adjustment'!$E41,""))</f>
        <v>101</v>
      </c>
      <c r="U19" s="114">
        <v>83</v>
      </c>
      <c r="V19" s="18">
        <f>IF(U19="No Bid","",IF(U19&lt;&gt;0,U19+'Basic Price Adjustment'!$E41,""))</f>
        <v>81</v>
      </c>
      <c r="W19" s="114">
        <v>89</v>
      </c>
      <c r="X19" s="18">
        <f>IF(W19="No Bid","",IF(W19&lt;&gt;0,W19+'Basic Price Adjustment'!$E41,""))</f>
        <v>87</v>
      </c>
      <c r="Y19" s="114"/>
      <c r="Z19" s="18" t="str">
        <f>IF(Y19="No Bid","",IF(Y19&lt;&gt;0,Y19+'Basic Price Adjustment'!$E41,""))</f>
        <v/>
      </c>
      <c r="AA19" s="114"/>
      <c r="AB19" s="18" t="str">
        <f>IF(AA19="No Bid","",IF(AA19&lt;&gt;0,AA19+'Basic Price Adjustment'!$E41,""))</f>
        <v/>
      </c>
      <c r="AC19" s="114">
        <v>86</v>
      </c>
      <c r="AD19" s="18">
        <f>IF(AC19="No Bid","",IF(AC19&lt;&gt;0,AC19+'Basic Price Adjustment'!$E41,""))</f>
        <v>84</v>
      </c>
      <c r="AE19" s="129">
        <v>81</v>
      </c>
      <c r="AF19" s="18">
        <f>IF(AE19="No Bid","",IF(AE19&lt;&gt;0,AE19+'Basic Price Adjustment'!$E41,""))</f>
        <v>79</v>
      </c>
      <c r="AG19" s="114">
        <v>72.95</v>
      </c>
      <c r="AH19" s="18">
        <f>IF(AG19="No Bid","",IF(AG19&lt;&gt;0,AG19+'Basic Price Adjustment'!$E41,""))</f>
        <v>70.95</v>
      </c>
      <c r="AI19" s="114">
        <v>86</v>
      </c>
      <c r="AJ19" s="18">
        <f>IF(AI19="No Bid","",IF(AI19&lt;&gt;0,AI19+'Basic Price Adjustment'!$E41,""))</f>
        <v>84</v>
      </c>
      <c r="AK19" s="38">
        <v>86</v>
      </c>
      <c r="AL19" s="18">
        <f>IF(AK19="No Bid","",IF(AK19&lt;&gt;0,AK19+'Basic Price Adjustment'!$E41,""))</f>
        <v>84</v>
      </c>
      <c r="AM19" s="38">
        <v>79</v>
      </c>
      <c r="AN19" s="18">
        <f>IF(AM19="No Bid","",IF(AM19&lt;&gt;0,AM19+'Basic Price Adjustment'!$E41,""))</f>
        <v>77</v>
      </c>
    </row>
    <row r="20" spans="1:40" s="40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89.5</v>
      </c>
      <c r="E20" s="114">
        <v>79.5</v>
      </c>
      <c r="F20" s="18">
        <f>IF(E20="No Bid","",IF(E20&lt;&gt;0,E20+'Basic Price Adjustment'!$E42,""))</f>
        <v>77.5</v>
      </c>
      <c r="G20" s="114">
        <v>67</v>
      </c>
      <c r="H20" s="18">
        <f>IF(G20="No Bid","",IF(G20&lt;&gt;0,G20+'Basic Price Adjustment'!$E42,""))</f>
        <v>65</v>
      </c>
      <c r="I20" s="114">
        <v>76</v>
      </c>
      <c r="J20" s="18">
        <f>IF(I20="No Bid","",IF(I20&lt;&gt;0,I20+'Basic Price Adjustment'!$E42,""))</f>
        <v>74</v>
      </c>
      <c r="K20" s="114">
        <v>67</v>
      </c>
      <c r="L20" s="18">
        <f>IF(K20="No Bid","",IF(K20&lt;&gt;0,K20+'Basic Price Adjustment'!$E42,""))</f>
        <v>65</v>
      </c>
      <c r="M20" s="114">
        <v>78.900000000000006</v>
      </c>
      <c r="N20" s="18">
        <f>IF(M20="No Bid","",IF(M20&lt;&gt;0,M20+'Basic Price Adjustment'!$E42,""))</f>
        <v>76.900000000000006</v>
      </c>
      <c r="O20" s="114">
        <v>80.23</v>
      </c>
      <c r="P20" s="18">
        <f>IF(O20="No Bid","",IF(O20&lt;&gt;0,O20+'Basic Price Adjustment'!$E42,""))</f>
        <v>78.23</v>
      </c>
      <c r="Q20" s="114">
        <v>80.23</v>
      </c>
      <c r="R20" s="18">
        <f>IF(Q20="No Bid","",IF(Q20&lt;&gt;0,Q20+'Basic Price Adjustment'!$E42,""))</f>
        <v>78.23</v>
      </c>
      <c r="S20" s="114">
        <v>92</v>
      </c>
      <c r="T20" s="18">
        <f>IF(S20="No Bid","",IF(S20&lt;&gt;0,S20+'Basic Price Adjustment'!$E42,""))</f>
        <v>90</v>
      </c>
      <c r="U20" s="114">
        <v>75</v>
      </c>
      <c r="V20" s="18">
        <f>IF(U20="No Bid","",IF(U20&lt;&gt;0,U20+'Basic Price Adjustment'!$E42,""))</f>
        <v>73</v>
      </c>
      <c r="W20" s="114">
        <v>84</v>
      </c>
      <c r="X20" s="18">
        <f>IF(W20="No Bid","",IF(W20&lt;&gt;0,W20+'Basic Price Adjustment'!$E42,""))</f>
        <v>82</v>
      </c>
      <c r="Y20" s="114">
        <v>91.25</v>
      </c>
      <c r="Z20" s="18">
        <f>IF(Y20="No Bid","",IF(Y20&lt;&gt;0,Y20+'Basic Price Adjustment'!$E42,""))</f>
        <v>89.25</v>
      </c>
      <c r="AA20" s="114">
        <v>91.25</v>
      </c>
      <c r="AB20" s="18">
        <f>IF(AA20="No Bid","",IF(AA20&lt;&gt;0,AA20+'Basic Price Adjustment'!$E42,""))</f>
        <v>89.25</v>
      </c>
      <c r="AC20" s="114">
        <v>81</v>
      </c>
      <c r="AD20" s="18">
        <f>IF(AC20="No Bid","",IF(AC20&lt;&gt;0,AC20+'Basic Price Adjustment'!$E42,""))</f>
        <v>79</v>
      </c>
      <c r="AE20" s="32">
        <v>77</v>
      </c>
      <c r="AF20" s="18">
        <f>IF(AE20="No Bid","",IF(AE20&lt;&gt;0,AE20+'Basic Price Adjustment'!$E42,""))</f>
        <v>75</v>
      </c>
      <c r="AG20" s="114">
        <v>79.5</v>
      </c>
      <c r="AH20" s="18">
        <f>IF(AG20="No Bid","",IF(AG20&lt;&gt;0,AG20+'Basic Price Adjustment'!$E42,""))</f>
        <v>77.5</v>
      </c>
      <c r="AI20" s="114">
        <v>84</v>
      </c>
      <c r="AJ20" s="18">
        <f>IF(AI20="No Bid","",IF(AI20&lt;&gt;0,AI20+'Basic Price Adjustment'!$E42,""))</f>
        <v>82</v>
      </c>
      <c r="AK20" s="32">
        <v>84</v>
      </c>
      <c r="AL20" s="18">
        <f>IF(AK20="No Bid","",IF(AK20&lt;&gt;0,AK20+'Basic Price Adjustment'!$E42,""))</f>
        <v>82</v>
      </c>
      <c r="AM20" s="32">
        <v>77</v>
      </c>
      <c r="AN20" s="18">
        <f>IF(AM20="No Bid","",IF(AM20&lt;&gt;0,AM20+'Basic Price Adjustment'!$E42,""))</f>
        <v>75</v>
      </c>
    </row>
    <row r="21" spans="1:40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99.78</v>
      </c>
      <c r="E21" s="114">
        <v>85</v>
      </c>
      <c r="F21" s="18">
        <f>IF(E21="No Bid","",IF(E21&lt;&gt;0,E21+'Basic Price Adjustment'!$E43,""))</f>
        <v>83.03</v>
      </c>
      <c r="G21" s="114">
        <v>67.8</v>
      </c>
      <c r="H21" s="18">
        <f>IF(G21="No Bid","",IF(G21&lt;&gt;0,G21+'Basic Price Adjustment'!$E43,""))</f>
        <v>65.83</v>
      </c>
      <c r="I21" s="114">
        <v>78</v>
      </c>
      <c r="J21" s="18">
        <f>IF(I21="No Bid","",IF(I21&lt;&gt;0,I21+'Basic Price Adjustment'!$E43,""))</f>
        <v>76.03</v>
      </c>
      <c r="K21" s="114">
        <v>67.8</v>
      </c>
      <c r="L21" s="18">
        <f>IF(K21="No Bid","",IF(K21&lt;&gt;0,K21+'Basic Price Adjustment'!$E43,""))</f>
        <v>65.83</v>
      </c>
      <c r="M21" s="114">
        <v>81.66</v>
      </c>
      <c r="N21" s="18">
        <f>IF(M21="No Bid","",IF(M21&lt;&gt;0,M21+'Basic Price Adjustment'!$E43,""))</f>
        <v>79.69</v>
      </c>
      <c r="O21" s="114">
        <v>85.42</v>
      </c>
      <c r="P21" s="18">
        <f>IF(O21="No Bid","",IF(O21&lt;&gt;0,O21+'Basic Price Adjustment'!$E43,""))</f>
        <v>83.45</v>
      </c>
      <c r="Q21" s="114">
        <v>85.42</v>
      </c>
      <c r="R21" s="18">
        <f>IF(Q21="No Bid","",IF(Q21&lt;&gt;0,Q21+'Basic Price Adjustment'!$E43,""))</f>
        <v>83.45</v>
      </c>
      <c r="S21" s="114">
        <v>100</v>
      </c>
      <c r="T21" s="18">
        <f>IF(S21="No Bid","",IF(S21&lt;&gt;0,S21+'Basic Price Adjustment'!$E43,""))</f>
        <v>98.03</v>
      </c>
      <c r="U21" s="114">
        <v>82</v>
      </c>
      <c r="V21" s="18">
        <f>IF(U21="No Bid","",IF(U21&lt;&gt;0,U21+'Basic Price Adjustment'!$E43,""))</f>
        <v>80.03</v>
      </c>
      <c r="W21" s="114">
        <v>89</v>
      </c>
      <c r="X21" s="18">
        <f>IF(W21="No Bid","",IF(W21&lt;&gt;0,W21+'Basic Price Adjustment'!$E43,""))</f>
        <v>87.03</v>
      </c>
      <c r="Y21" s="114">
        <v>98</v>
      </c>
      <c r="Z21" s="18">
        <f>IF(Y21="No Bid","",IF(Y21&lt;&gt;0,Y21+'Basic Price Adjustment'!$E43,""))</f>
        <v>96.03</v>
      </c>
      <c r="AA21" s="114">
        <v>98</v>
      </c>
      <c r="AB21" s="18">
        <f>IF(AA21="No Bid","",IF(AA21&lt;&gt;0,AA21+'Basic Price Adjustment'!$E43,""))</f>
        <v>96.03</v>
      </c>
      <c r="AC21" s="114">
        <v>91</v>
      </c>
      <c r="AD21" s="18">
        <f>IF(AC21="No Bid","",IF(AC21&lt;&gt;0,AC21+'Basic Price Adjustment'!$E43,""))</f>
        <v>89.03</v>
      </c>
      <c r="AE21" s="129">
        <v>84</v>
      </c>
      <c r="AF21" s="18">
        <f>IF(AE21="No Bid","",IF(AE21&lt;&gt;0,AE21+'Basic Price Adjustment'!$E43,""))</f>
        <v>82.03</v>
      </c>
      <c r="AG21" s="114">
        <v>81.25</v>
      </c>
      <c r="AH21" s="18">
        <f>IF(AG21="No Bid","",IF(AG21&lt;&gt;0,AG21+'Basic Price Adjustment'!$E43,""))</f>
        <v>79.28</v>
      </c>
      <c r="AI21" s="114">
        <v>95</v>
      </c>
      <c r="AJ21" s="18">
        <f>IF(AI21="No Bid","",IF(AI21&lt;&gt;0,AI21+'Basic Price Adjustment'!$E43,""))</f>
        <v>93.03</v>
      </c>
      <c r="AK21" s="38">
        <v>102.5</v>
      </c>
      <c r="AL21" s="18">
        <f>IF(AK21="No Bid","",IF(AK21&lt;&gt;0,AK21+'Basic Price Adjustment'!$E43,""))</f>
        <v>100.53</v>
      </c>
      <c r="AM21" s="38">
        <v>95.5</v>
      </c>
      <c r="AN21" s="18">
        <f>IF(AM21="No Bid","",IF(AM21&lt;&gt;0,AM21+'Basic Price Adjustment'!$E43,""))</f>
        <v>93.53</v>
      </c>
    </row>
    <row r="22" spans="1:40" s="40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101.52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97.52</v>
      </c>
      <c r="I22" s="114">
        <v>104</v>
      </c>
      <c r="J22" s="18">
        <f>IF(I22="No Bid","",IF(I22&lt;&gt;0,I22+'Basic Price Adjustment'!$E44,""))</f>
        <v>101.52</v>
      </c>
      <c r="K22" s="114">
        <v>100</v>
      </c>
      <c r="L22" s="18">
        <f>IF(K22="No Bid","",IF(K22&lt;&gt;0,K22+'Basic Price Adjustment'!$E44,""))</f>
        <v>97.52</v>
      </c>
      <c r="M22" s="114">
        <v>90</v>
      </c>
      <c r="N22" s="18">
        <f>IF(M22="No Bid","",IF(M22&lt;&gt;0,M22+'Basic Price Adjustment'!$E44,""))</f>
        <v>87.52</v>
      </c>
      <c r="O22" s="114">
        <v>100.73</v>
      </c>
      <c r="P22" s="18">
        <f>IF(O22="No Bid","",IF(O22&lt;&gt;0,O22+'Basic Price Adjustment'!$E44,""))</f>
        <v>98.25</v>
      </c>
      <c r="Q22" s="114">
        <v>108.01</v>
      </c>
      <c r="R22" s="18">
        <f>IF(Q22="No Bid","",IF(Q22&lt;&gt;0,Q22+'Basic Price Adjustment'!$E44,""))</f>
        <v>105.53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104</v>
      </c>
      <c r="AD22" s="18">
        <f>IF(AC22="No Bid","",IF(AC22&lt;&gt;0,AC22+'Basic Price Adjustment'!$E44,""))</f>
        <v>101.52</v>
      </c>
      <c r="AE22" s="32">
        <v>105</v>
      </c>
      <c r="AF22" s="18">
        <f>IF(AE22="No Bid","",IF(AE22&lt;&gt;0,AE22+'Basic Price Adjustment'!$E44,""))</f>
        <v>102.52</v>
      </c>
      <c r="AG22" s="114">
        <v>103.75</v>
      </c>
      <c r="AH22" s="18">
        <f>IF(AG22="No Bid","",IF(AG22&lt;&gt;0,AG22+'Basic Price Adjustment'!$E44,""))</f>
        <v>101.27</v>
      </c>
      <c r="AI22" s="114">
        <v>105</v>
      </c>
      <c r="AJ22" s="18">
        <f>IF(AI22="No Bid","",IF(AI22&lt;&gt;0,AI22+'Basic Price Adjustment'!$E44,""))</f>
        <v>102.52</v>
      </c>
      <c r="AK22" s="32">
        <v>117.75</v>
      </c>
      <c r="AL22" s="18">
        <f>IF(AK22="No Bid","",IF(AK22&lt;&gt;0,AK22+'Basic Price Adjustment'!$E44,""))</f>
        <v>115.27</v>
      </c>
      <c r="AM22" s="32">
        <v>100.5</v>
      </c>
      <c r="AN22" s="18">
        <f>IF(AM22="No Bid","",IF(AM22&lt;&gt;0,AM22+'Basic Price Adjustment'!$E44,""))</f>
        <v>98.02</v>
      </c>
    </row>
    <row r="23" spans="1:40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101.65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100.65</v>
      </c>
      <c r="I23" s="114">
        <v>107</v>
      </c>
      <c r="J23" s="18">
        <f>IF(I23="No Bid","",IF(I23&lt;&gt;0,I23+'Basic Price Adjustment'!$E45,""))</f>
        <v>104.65</v>
      </c>
      <c r="K23" s="114">
        <v>103</v>
      </c>
      <c r="L23" s="18">
        <f>IF(K23="No Bid","",IF(K23&lt;&gt;0,K23+'Basic Price Adjustment'!$E45,""))</f>
        <v>100.65</v>
      </c>
      <c r="M23" s="114">
        <v>91.74</v>
      </c>
      <c r="N23" s="18">
        <f>IF(M23="No Bid","",IF(M23&lt;&gt;0,M23+'Basic Price Adjustment'!$E45,""))</f>
        <v>89.39</v>
      </c>
      <c r="O23" s="114">
        <v>103.38</v>
      </c>
      <c r="P23" s="18">
        <f>IF(O23="No Bid","",IF(O23&lt;&gt;0,O23+'Basic Price Adjustment'!$E45,""))</f>
        <v>101.03</v>
      </c>
      <c r="Q23" s="114">
        <v>110.8</v>
      </c>
      <c r="R23" s="18">
        <f>IF(Q23="No Bid","",IF(Q23&lt;&gt;0,Q23+'Basic Price Adjustment'!$E45,""))</f>
        <v>108.45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104</v>
      </c>
      <c r="AD23" s="18">
        <f>IF(AC23="No Bid","",IF(AC23&lt;&gt;0,AC23+'Basic Price Adjustment'!$E45,""))</f>
        <v>101.65</v>
      </c>
      <c r="AE23" s="129">
        <v>105</v>
      </c>
      <c r="AF23" s="18">
        <f>IF(AE23="No Bid","",IF(AE23&lt;&gt;0,AE23+'Basic Price Adjustment'!$E45,""))</f>
        <v>102.65</v>
      </c>
      <c r="AG23" s="114">
        <v>108</v>
      </c>
      <c r="AH23" s="18">
        <f>IF(AG23="No Bid","",IF(AG23&lt;&gt;0,AG23+'Basic Price Adjustment'!$E45,""))</f>
        <v>105.65</v>
      </c>
      <c r="AI23" s="114">
        <v>115</v>
      </c>
      <c r="AJ23" s="18">
        <f>IF(AI23="No Bid","",IF(AI23&lt;&gt;0,AI23+'Basic Price Adjustment'!$E45,""))</f>
        <v>112.65</v>
      </c>
      <c r="AK23" s="38">
        <v>130</v>
      </c>
      <c r="AL23" s="18">
        <f>IF(AK23="No Bid","",IF(AK23&lt;&gt;0,AK23+'Basic Price Adjustment'!$E45,""))</f>
        <v>127.65</v>
      </c>
      <c r="AM23" s="38">
        <v>122</v>
      </c>
      <c r="AN23" s="18">
        <f>IF(AM23="No Bid","",IF(AM23&lt;&gt;0,AM23+'Basic Price Adjustment'!$E45,""))</f>
        <v>119.65</v>
      </c>
    </row>
    <row r="24" spans="1:40" s="40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101.61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75.41</v>
      </c>
      <c r="I24" s="114">
        <v>93</v>
      </c>
      <c r="J24" s="18">
        <f>IF(I24="No Bid","",IF(I24&lt;&gt;0,I24+'Basic Price Adjustment'!$E46,""))</f>
        <v>90.61</v>
      </c>
      <c r="K24" s="114">
        <v>77.8</v>
      </c>
      <c r="L24" s="18">
        <f>IF(K24="No Bid","",IF(K24&lt;&gt;0,K24+'Basic Price Adjustment'!$E46,""))</f>
        <v>75.41</v>
      </c>
      <c r="M24" s="114">
        <v>91.76</v>
      </c>
      <c r="N24" s="18">
        <f>IF(M24="No Bid","",IF(M24&lt;&gt;0,M24+'Basic Price Adjustment'!$E46,""))</f>
        <v>89.37</v>
      </c>
      <c r="O24" s="114">
        <v>97.14</v>
      </c>
      <c r="P24" s="18">
        <f>IF(O24="No Bid","",IF(O24&lt;&gt;0,O24+'Basic Price Adjustment'!$E46,""))</f>
        <v>94.75</v>
      </c>
      <c r="Q24" s="114">
        <v>106.19</v>
      </c>
      <c r="R24" s="18">
        <f>IF(Q24="No Bid","",IF(Q24&lt;&gt;0,Q24+'Basic Price Adjustment'!$E46,""))</f>
        <v>103.8</v>
      </c>
      <c r="S24" s="114">
        <v>102</v>
      </c>
      <c r="T24" s="18">
        <f>IF(S24="No Bid","",IF(S24&lt;&gt;0,S24+'Basic Price Adjustment'!$E46,""))</f>
        <v>99.61</v>
      </c>
      <c r="U24" s="114">
        <v>97</v>
      </c>
      <c r="V24" s="18">
        <f>IF(U24="No Bid","",IF(U24&lt;&gt;0,U24+'Basic Price Adjustment'!$E46,""))</f>
        <v>94.61</v>
      </c>
      <c r="W24" s="114">
        <v>102</v>
      </c>
      <c r="X24" s="18">
        <f>IF(W24="No Bid","",IF(W24&lt;&gt;0,W24+'Basic Price Adjustment'!$E46,""))</f>
        <v>99.61</v>
      </c>
      <c r="Y24" s="114">
        <v>108.75</v>
      </c>
      <c r="Z24" s="18">
        <f>IF(Y24="No Bid","",IF(Y24&lt;&gt;0,Y24+'Basic Price Adjustment'!$E46,""))</f>
        <v>106.36</v>
      </c>
      <c r="AA24" s="114">
        <v>108.75</v>
      </c>
      <c r="AB24" s="18">
        <f>IF(AA24="No Bid","",IF(AA24&lt;&gt;0,AA24+'Basic Price Adjustment'!$E46,""))</f>
        <v>106.36</v>
      </c>
      <c r="AC24" s="114">
        <v>104</v>
      </c>
      <c r="AD24" s="18">
        <f>IF(AC24="No Bid","",IF(AC24&lt;&gt;0,AC24+'Basic Price Adjustment'!$E46,""))</f>
        <v>101.61</v>
      </c>
      <c r="AE24" s="32">
        <v>105</v>
      </c>
      <c r="AF24" s="18">
        <f>IF(AE24="No Bid","",IF(AE24&lt;&gt;0,AE24+'Basic Price Adjustment'!$E46,""))</f>
        <v>102.61</v>
      </c>
      <c r="AG24" s="114">
        <v>84</v>
      </c>
      <c r="AH24" s="18">
        <f>IF(AG24="No Bid","",IF(AG24&lt;&gt;0,AG24+'Basic Price Adjustment'!$E46,""))</f>
        <v>81.61</v>
      </c>
      <c r="AI24" s="114">
        <v>105</v>
      </c>
      <c r="AJ24" s="18">
        <f>IF(AI24="No Bid","",IF(AI24&lt;&gt;0,AI24+'Basic Price Adjustment'!$E46,""))</f>
        <v>102.61</v>
      </c>
      <c r="AK24" s="32">
        <v>114.75</v>
      </c>
      <c r="AL24" s="18">
        <f>IF(AK24="No Bid","",IF(AK24&lt;&gt;0,AK24+'Basic Price Adjustment'!$E46,""))</f>
        <v>112.36</v>
      </c>
      <c r="AM24" s="32">
        <v>98.5</v>
      </c>
      <c r="AN24" s="18">
        <f>IF(AM24="No Bid","",IF(AM24&lt;&gt;0,AM24+'Basic Price Adjustment'!$E46,""))</f>
        <v>96.11</v>
      </c>
    </row>
    <row r="25" spans="1:40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101.55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77.55</v>
      </c>
      <c r="I25" s="114">
        <v>97</v>
      </c>
      <c r="J25" s="18">
        <f>IF(I25="No Bid","",IF(I25&lt;&gt;0,I25+'Basic Price Adjustment'!$E47,""))</f>
        <v>94.55</v>
      </c>
      <c r="K25" s="114">
        <v>80</v>
      </c>
      <c r="L25" s="18">
        <f>IF(K25="No Bid","",IF(K25&lt;&gt;0,K25+'Basic Price Adjustment'!$E47,""))</f>
        <v>77.55</v>
      </c>
      <c r="M25" s="114">
        <v>95.61</v>
      </c>
      <c r="N25" s="18">
        <f>IF(M25="No Bid","",IF(M25&lt;&gt;0,M25+'Basic Price Adjustment'!$E47,""))</f>
        <v>93.16</v>
      </c>
      <c r="O25" s="114">
        <v>100.45</v>
      </c>
      <c r="P25" s="18">
        <f>IF(O25="No Bid","",IF(O25&lt;&gt;0,O25+'Basic Price Adjustment'!$E47,""))</f>
        <v>98</v>
      </c>
      <c r="Q25" s="114">
        <v>107.24</v>
      </c>
      <c r="R25" s="18">
        <f>IF(Q25="No Bid","",IF(Q25&lt;&gt;0,Q25+'Basic Price Adjustment'!$E47,""))</f>
        <v>104.78999999999999</v>
      </c>
      <c r="S25" s="114">
        <v>104</v>
      </c>
      <c r="T25" s="18">
        <f>IF(S25="No Bid","",IF(S25&lt;&gt;0,S25+'Basic Price Adjustment'!$E47,""))</f>
        <v>101.55</v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104</v>
      </c>
      <c r="AD25" s="18">
        <f>IF(AC25="No Bid","",IF(AC25&lt;&gt;0,AC25+'Basic Price Adjustment'!$E47,""))</f>
        <v>101.55</v>
      </c>
      <c r="AE25" s="129">
        <v>105</v>
      </c>
      <c r="AF25" s="18">
        <f>IF(AE25="No Bid","",IF(AE25&lt;&gt;0,AE25+'Basic Price Adjustment'!$E47,""))</f>
        <v>102.55</v>
      </c>
      <c r="AG25" s="114">
        <v>86.05</v>
      </c>
      <c r="AH25" s="18">
        <f>IF(AG25="No Bid","",IF(AG25&lt;&gt;0,AG25+'Basic Price Adjustment'!$E47,""))</f>
        <v>83.6</v>
      </c>
      <c r="AI25" s="114">
        <v>115</v>
      </c>
      <c r="AJ25" s="18">
        <f>IF(AI25="No Bid","",IF(AI25&lt;&gt;0,AI25+'Basic Price Adjustment'!$E47,""))</f>
        <v>112.55</v>
      </c>
      <c r="AK25" s="38">
        <v>126.5</v>
      </c>
      <c r="AL25" s="18">
        <f>IF(AK25="No Bid","",IF(AK25&lt;&gt;0,AK25+'Basic Price Adjustment'!$E47,""))</f>
        <v>124.05</v>
      </c>
      <c r="AM25" s="38">
        <v>121</v>
      </c>
      <c r="AN25" s="18">
        <f>IF(AM25="No Bid","",IF(AM25&lt;&gt;0,AM25+'Basic Price Adjustment'!$E47,""))</f>
        <v>118.55</v>
      </c>
    </row>
    <row r="26" spans="1:40" s="41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92.41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65.41</v>
      </c>
      <c r="I26" s="114">
        <v>81.400000000000006</v>
      </c>
      <c r="J26" s="18">
        <f>IF(I26="No Bid","",IF(I26&lt;&gt;0,I26+'Basic Price Adjustment'!$E48,""))</f>
        <v>79.56</v>
      </c>
      <c r="K26" s="114">
        <v>67.25</v>
      </c>
      <c r="L26" s="18">
        <f>IF(K26="No Bid","",IF(K26&lt;&gt;0,K26+'Basic Price Adjustment'!$E48,""))</f>
        <v>65.41</v>
      </c>
      <c r="M26" s="114">
        <v>81.22</v>
      </c>
      <c r="N26" s="18">
        <f>IF(M26="No Bid","",IF(M26&lt;&gt;0,M26+'Basic Price Adjustment'!$E48,""))</f>
        <v>79.38</v>
      </c>
      <c r="O26" s="114">
        <v>86.13</v>
      </c>
      <c r="P26" s="18">
        <f>IF(O26="No Bid","",IF(O26&lt;&gt;0,O26+'Basic Price Adjustment'!$E48,""))</f>
        <v>84.289999999999992</v>
      </c>
      <c r="Q26" s="114">
        <v>89.64</v>
      </c>
      <c r="R26" s="18">
        <f>IF(Q26="No Bid","",IF(Q26&lt;&gt;0,Q26+'Basic Price Adjustment'!$E48,""))</f>
        <v>87.8</v>
      </c>
      <c r="S26" s="114">
        <v>96</v>
      </c>
      <c r="T26" s="18">
        <f>IF(S26="No Bid","",IF(S26&lt;&gt;0,S26+'Basic Price Adjustment'!$E48,""))</f>
        <v>94.16</v>
      </c>
      <c r="U26" s="114">
        <v>78</v>
      </c>
      <c r="V26" s="18">
        <f>IF(U26="No Bid","",IF(U26&lt;&gt;0,U26+'Basic Price Adjustment'!$E48,""))</f>
        <v>76.16</v>
      </c>
      <c r="W26" s="114">
        <v>84</v>
      </c>
      <c r="X26" s="18">
        <f>IF(W26="No Bid","",IF(W26&lt;&gt;0,W26+'Basic Price Adjustment'!$E48,""))</f>
        <v>82.16</v>
      </c>
      <c r="Y26" s="114"/>
      <c r="Z26" s="18" t="str">
        <f>IF(Y26="No Bid","",IF(Y26&lt;&gt;0,Y26+'Basic Price Adjustment'!$E48,""))</f>
        <v/>
      </c>
      <c r="AA26" s="114"/>
      <c r="AB26" s="18" t="str">
        <f>IF(AA26="No Bid","",IF(AA26&lt;&gt;0,AA26+'Basic Price Adjustment'!$E48,""))</f>
        <v/>
      </c>
      <c r="AC26" s="114">
        <v>81</v>
      </c>
      <c r="AD26" s="18">
        <f>IF(AC26="No Bid","",IF(AC26&lt;&gt;0,AC26+'Basic Price Adjustment'!$E48,""))</f>
        <v>79.16</v>
      </c>
      <c r="AE26" s="32">
        <v>80</v>
      </c>
      <c r="AF26" s="18">
        <f>IF(AE26="No Bid","",IF(AE26&lt;&gt;0,AE26+'Basic Price Adjustment'!$E48,""))</f>
        <v>78.16</v>
      </c>
      <c r="AG26" s="114">
        <v>79.150000000000006</v>
      </c>
      <c r="AH26" s="18">
        <f>IF(AG26="No Bid","",IF(AG26&lt;&gt;0,AG26+'Basic Price Adjustment'!$E48,""))</f>
        <v>77.31</v>
      </c>
      <c r="AI26" s="114">
        <v>95</v>
      </c>
      <c r="AJ26" s="18">
        <f>IF(AI26="No Bid","",IF(AI26&lt;&gt;0,AI26+'Basic Price Adjustment'!$E48,""))</f>
        <v>93.16</v>
      </c>
      <c r="AK26" s="32">
        <v>83.25</v>
      </c>
      <c r="AL26" s="18">
        <f>IF(AK26="No Bid","",IF(AK26&lt;&gt;0,AK26+'Basic Price Adjustment'!$E48,""))</f>
        <v>81.41</v>
      </c>
      <c r="AM26" s="32">
        <v>76.25</v>
      </c>
      <c r="AN26" s="18">
        <f>IF(AM26="No Bid","",IF(AM26&lt;&gt;0,AM26+'Basic Price Adjustment'!$E48,""))</f>
        <v>74.41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102.91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67.36</v>
      </c>
      <c r="I27" s="114">
        <v>81.400000000000006</v>
      </c>
      <c r="J27" s="18">
        <f>IF(I27="No Bid","",IF(I27&lt;&gt;0,I27+'Basic Price Adjustment'!$E49,""))</f>
        <v>79.56</v>
      </c>
      <c r="K27" s="114">
        <v>69.2</v>
      </c>
      <c r="L27" s="18">
        <f>IF(K27="No Bid","",IF(K27&lt;&gt;0,K27+'Basic Price Adjustment'!$E49,""))</f>
        <v>67.36</v>
      </c>
      <c r="M27" s="114">
        <v>84.75</v>
      </c>
      <c r="N27" s="18">
        <f>IF(M27="No Bid","",IF(M27&lt;&gt;0,M27+'Basic Price Adjustment'!$E49,""))</f>
        <v>82.91</v>
      </c>
      <c r="O27" s="114">
        <v>88.91</v>
      </c>
      <c r="P27" s="18">
        <f>IF(O27="No Bid","",IF(O27&lt;&gt;0,O27+'Basic Price Adjustment'!$E49,""))</f>
        <v>87.07</v>
      </c>
      <c r="Q27" s="114">
        <v>92.33</v>
      </c>
      <c r="R27" s="18">
        <f>IF(Q27="No Bid","",IF(Q27&lt;&gt;0,Q27+'Basic Price Adjustment'!$E49,""))</f>
        <v>90.49</v>
      </c>
      <c r="S27" s="114">
        <v>102</v>
      </c>
      <c r="T27" s="18">
        <f>IF(S27="No Bid","",IF(S27&lt;&gt;0,S27+'Basic Price Adjustment'!$E49,""))</f>
        <v>100.16</v>
      </c>
      <c r="U27" s="114">
        <v>85</v>
      </c>
      <c r="V27" s="18">
        <f>IF(U27="No Bid","",IF(U27&lt;&gt;0,U27+'Basic Price Adjustment'!$E49,""))</f>
        <v>83.16</v>
      </c>
      <c r="W27" s="114">
        <v>91</v>
      </c>
      <c r="X27" s="18">
        <f>IF(W27="No Bid","",IF(W27&lt;&gt;0,W27+'Basic Price Adjustment'!$E49,""))</f>
        <v>89.16</v>
      </c>
      <c r="Y27" s="114"/>
      <c r="Z27" s="18" t="str">
        <f>IF(Y27="No Bid","",IF(Y27&lt;&gt;0,Y27+'Basic Price Adjustment'!$E49,""))</f>
        <v/>
      </c>
      <c r="AA27" s="114"/>
      <c r="AB27" s="18" t="str">
        <f>IF(AA27="No Bid","",IF(AA27&lt;&gt;0,AA27+'Basic Price Adjustment'!$E49,""))</f>
        <v/>
      </c>
      <c r="AC27" s="114">
        <v>90</v>
      </c>
      <c r="AD27" s="18">
        <f>IF(AC27="No Bid","",IF(AC27&lt;&gt;0,AC27+'Basic Price Adjustment'!$E49,""))</f>
        <v>88.16</v>
      </c>
      <c r="AE27" s="129">
        <v>85</v>
      </c>
      <c r="AF27" s="18">
        <f>IF(AE27="No Bid","",IF(AE27&lt;&gt;0,AE27+'Basic Price Adjustment'!$E49,""))</f>
        <v>83.16</v>
      </c>
      <c r="AG27" s="114">
        <v>82.05</v>
      </c>
      <c r="AH27" s="18">
        <f>IF(AG27="No Bid","",IF(AG27&lt;&gt;0,AG27+'Basic Price Adjustment'!$E49,""))</f>
        <v>80.209999999999994</v>
      </c>
      <c r="AI27" s="114">
        <v>100</v>
      </c>
      <c r="AJ27" s="18">
        <f>IF(AI27="No Bid","",IF(AI27&lt;&gt;0,AI27+'Basic Price Adjustment'!$E49,""))</f>
        <v>98.16</v>
      </c>
      <c r="AK27" s="38">
        <v>104</v>
      </c>
      <c r="AL27" s="18">
        <f>IF(AK27="No Bid","",IF(AK27&lt;&gt;0,AK27+'Basic Price Adjustment'!$E49,""))</f>
        <v>102.16</v>
      </c>
      <c r="AM27" s="38">
        <v>99</v>
      </c>
      <c r="AN27" s="18">
        <f>IF(AM27="No Bid","",IF(AM27&lt;&gt;0,AM27+'Basic Price Adjustment'!$E49,""))</f>
        <v>97.16</v>
      </c>
    </row>
    <row r="28" spans="1:40" s="40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89.63</v>
      </c>
      <c r="E28" s="114">
        <v>79.5</v>
      </c>
      <c r="F28" s="18">
        <f>IF(E28="No Bid","",IF(E28&lt;&gt;0,E28+'Basic Price Adjustment'!$E50,""))</f>
        <v>77.63</v>
      </c>
      <c r="G28" s="114">
        <v>60</v>
      </c>
      <c r="H28" s="18">
        <f>IF(G28="No Bid","",IF(G28&lt;&gt;0,G28+'Basic Price Adjustment'!$E50,""))</f>
        <v>58.13</v>
      </c>
      <c r="I28" s="114">
        <v>70</v>
      </c>
      <c r="J28" s="18">
        <f>IF(I28="No Bid","",IF(I28&lt;&gt;0,I28+'Basic Price Adjustment'!$E50,""))</f>
        <v>68.13</v>
      </c>
      <c r="K28" s="114">
        <v>60</v>
      </c>
      <c r="L28" s="18">
        <f>IF(K28="No Bid","",IF(K28&lt;&gt;0,K28+'Basic Price Adjustment'!$E50,""))</f>
        <v>58.13</v>
      </c>
      <c r="M28" s="114">
        <v>80.75</v>
      </c>
      <c r="N28" s="18">
        <f>IF(M28="No Bid","",IF(M28&lt;&gt;0,M28+'Basic Price Adjustment'!$E50,""))</f>
        <v>78.88</v>
      </c>
      <c r="O28" s="114">
        <v>79.91</v>
      </c>
      <c r="P28" s="18">
        <f>IF(O28="No Bid","",IF(O28&lt;&gt;0,O28+'Basic Price Adjustment'!$E50,""))</f>
        <v>78.039999999999992</v>
      </c>
      <c r="Q28" s="114">
        <v>81.89</v>
      </c>
      <c r="R28" s="18">
        <f>IF(Q28="No Bid","",IF(Q28&lt;&gt;0,Q28+'Basic Price Adjustment'!$E50,""))</f>
        <v>80.02</v>
      </c>
      <c r="S28" s="114">
        <v>92</v>
      </c>
      <c r="T28" s="18">
        <f>IF(S28="No Bid","",IF(S28&lt;&gt;0,S28+'Basic Price Adjustment'!$E50,""))</f>
        <v>90.13</v>
      </c>
      <c r="U28" s="114">
        <v>78</v>
      </c>
      <c r="V28" s="18">
        <f>IF(U28="No Bid","",IF(U28&lt;&gt;0,U28+'Basic Price Adjustment'!$E50,""))</f>
        <v>76.13</v>
      </c>
      <c r="W28" s="114">
        <v>84</v>
      </c>
      <c r="X28" s="18">
        <f>IF(W28="No Bid","",IF(W28&lt;&gt;0,W28+'Basic Price Adjustment'!$E50,""))</f>
        <v>82.13</v>
      </c>
      <c r="Y28" s="114">
        <v>89.9</v>
      </c>
      <c r="Z28" s="18">
        <f>IF(Y28="No Bid","",IF(Y28&lt;&gt;0,Y28+'Basic Price Adjustment'!$E50,""))</f>
        <v>88.03</v>
      </c>
      <c r="AA28" s="114">
        <v>89.9</v>
      </c>
      <c r="AB28" s="18">
        <f>IF(AA28="No Bid","",IF(AA28&lt;&gt;0,AA28+'Basic Price Adjustment'!$E50,""))</f>
        <v>88.03</v>
      </c>
      <c r="AC28" s="114">
        <v>86</v>
      </c>
      <c r="AD28" s="18">
        <f>IF(AC28="No Bid","",IF(AC28&lt;&gt;0,AC28+'Basic Price Adjustment'!$E50,""))</f>
        <v>84.13</v>
      </c>
      <c r="AE28" s="33">
        <v>77</v>
      </c>
      <c r="AF28" s="18">
        <f>IF(AE28="No Bid","",IF(AE28&lt;&gt;0,AE28+'Basic Price Adjustment'!$E50,""))</f>
        <v>75.13</v>
      </c>
      <c r="AG28" s="114">
        <v>62.7</v>
      </c>
      <c r="AH28" s="18">
        <f>IF(AG28="No Bid","",IF(AG28&lt;&gt;0,AG28+'Basic Price Adjustment'!$E50,""))</f>
        <v>60.830000000000005</v>
      </c>
      <c r="AI28" s="114">
        <v>85</v>
      </c>
      <c r="AJ28" s="18">
        <f>IF(AI28="No Bid","",IF(AI28&lt;&gt;0,AI28+'Basic Price Adjustment'!$E50,""))</f>
        <v>83.13</v>
      </c>
      <c r="AK28" s="33">
        <v>84</v>
      </c>
      <c r="AL28" s="18">
        <f>IF(AK28="No Bid","",IF(AK28&lt;&gt;0,AK28+'Basic Price Adjustment'!$E50,""))</f>
        <v>82.13</v>
      </c>
      <c r="AM28" s="33">
        <v>77</v>
      </c>
      <c r="AN28" s="18">
        <f>IF(AM28="No Bid","",IF(AM28&lt;&gt;0,AM28+'Basic Price Adjustment'!$E50,""))</f>
        <v>75.13</v>
      </c>
    </row>
  </sheetData>
  <mergeCells count="104">
    <mergeCell ref="AG2:AH2"/>
    <mergeCell ref="S2:X2"/>
    <mergeCell ref="AI2:AJ2"/>
    <mergeCell ref="G2:L2"/>
    <mergeCell ref="Y2:AB2"/>
    <mergeCell ref="M2:R2"/>
    <mergeCell ref="AC2:AF2"/>
    <mergeCell ref="AI6:AJ6"/>
    <mergeCell ref="AI7:AJ7"/>
    <mergeCell ref="AC6:AD6"/>
    <mergeCell ref="AC7:AD7"/>
    <mergeCell ref="Y6:Z6"/>
    <mergeCell ref="Y7:Z7"/>
    <mergeCell ref="AA6:AB6"/>
    <mergeCell ref="AA7:AB7"/>
    <mergeCell ref="AG6:AH6"/>
    <mergeCell ref="AG7:AH7"/>
    <mergeCell ref="AE6:AF6"/>
    <mergeCell ref="AE7:AF7"/>
    <mergeCell ref="Q6:R6"/>
    <mergeCell ref="Q7:R7"/>
    <mergeCell ref="O6:P6"/>
    <mergeCell ref="O7:P7"/>
    <mergeCell ref="M6:N6"/>
    <mergeCell ref="U6:V6"/>
    <mergeCell ref="U7:V7"/>
    <mergeCell ref="W6:X6"/>
    <mergeCell ref="W7:X7"/>
    <mergeCell ref="U5:V5"/>
    <mergeCell ref="U8:V8"/>
    <mergeCell ref="Q8:R8"/>
    <mergeCell ref="Q5:R5"/>
    <mergeCell ref="M3:R3"/>
    <mergeCell ref="M4:R4"/>
    <mergeCell ref="M7:N7"/>
    <mergeCell ref="S5:T5"/>
    <mergeCell ref="S6:T6"/>
    <mergeCell ref="S7:T7"/>
    <mergeCell ref="M5:N5"/>
    <mergeCell ref="Q9:R9"/>
    <mergeCell ref="U9:V9"/>
    <mergeCell ref="W9:X9"/>
    <mergeCell ref="AA8:AB8"/>
    <mergeCell ref="AE9:AF9"/>
    <mergeCell ref="Y8:Z8"/>
    <mergeCell ref="Y9:Z9"/>
    <mergeCell ref="AA9:AB9"/>
    <mergeCell ref="AC8:AD8"/>
    <mergeCell ref="AE8:AF8"/>
    <mergeCell ref="AC9:AD9"/>
    <mergeCell ref="W8:X8"/>
    <mergeCell ref="AI3:AJ3"/>
    <mergeCell ref="AI4:AJ4"/>
    <mergeCell ref="AI5:AJ5"/>
    <mergeCell ref="W5:X5"/>
    <mergeCell ref="AG3:AH3"/>
    <mergeCell ref="AG4:AH4"/>
    <mergeCell ref="AG5:AH5"/>
    <mergeCell ref="Y3:AB3"/>
    <mergeCell ref="AC3:AF3"/>
    <mergeCell ref="AC4:AF4"/>
    <mergeCell ref="AA5:AB5"/>
    <mergeCell ref="AC5:AD5"/>
    <mergeCell ref="Y5:Z5"/>
    <mergeCell ref="AE5:AF5"/>
    <mergeCell ref="Y4:AB4"/>
    <mergeCell ref="S4:X4"/>
    <mergeCell ref="S3:X3"/>
    <mergeCell ref="A8:A9"/>
    <mergeCell ref="A3:A5"/>
    <mergeCell ref="I9:J9"/>
    <mergeCell ref="K9:L9"/>
    <mergeCell ref="E3:F3"/>
    <mergeCell ref="I8:J8"/>
    <mergeCell ref="G9:H9"/>
    <mergeCell ref="G8:H8"/>
    <mergeCell ref="K8:L8"/>
    <mergeCell ref="G3:L3"/>
    <mergeCell ref="G4:L4"/>
    <mergeCell ref="G5:H5"/>
    <mergeCell ref="I5:J5"/>
    <mergeCell ref="K5:L5"/>
    <mergeCell ref="E6:F6"/>
    <mergeCell ref="E7:F7"/>
    <mergeCell ref="G6:H6"/>
    <mergeCell ref="G7:H7"/>
    <mergeCell ref="I6:J6"/>
    <mergeCell ref="I7:J7"/>
    <mergeCell ref="K6:L6"/>
    <mergeCell ref="K7:L7"/>
    <mergeCell ref="M9:N9"/>
    <mergeCell ref="O9:P9"/>
    <mergeCell ref="M8:N8"/>
    <mergeCell ref="O8:P8"/>
    <mergeCell ref="C7:D7"/>
    <mergeCell ref="C8:D8"/>
    <mergeCell ref="C9:D9"/>
    <mergeCell ref="C2:D2"/>
    <mergeCell ref="C3:D3"/>
    <mergeCell ref="C4:D4"/>
    <mergeCell ref="C5:D5"/>
    <mergeCell ref="C6:D6"/>
    <mergeCell ref="O5:P5"/>
    <mergeCell ref="E2:F2"/>
  </mergeCells>
  <phoneticPr fontId="2" type="noConversion"/>
  <conditionalFormatting sqref="B6:B7">
    <cfRule type="duplicateValues" dxfId="1383" priority="311"/>
  </conditionalFormatting>
  <conditionalFormatting sqref="C2">
    <cfRule type="duplicateValues" dxfId="1382" priority="2"/>
  </conditionalFormatting>
  <conditionalFormatting sqref="C6:C7">
    <cfRule type="duplicateValues" dxfId="1381" priority="22"/>
  </conditionalFormatting>
  <conditionalFormatting sqref="C11">
    <cfRule type="duplicateValues" dxfId="1380" priority="21"/>
  </conditionalFormatting>
  <conditionalFormatting sqref="C11:C28">
    <cfRule type="duplicateValues" dxfId="1379" priority="3"/>
  </conditionalFormatting>
  <conditionalFormatting sqref="C12">
    <cfRule type="duplicateValues" dxfId="1378" priority="20"/>
  </conditionalFormatting>
  <conditionalFormatting sqref="C13">
    <cfRule type="duplicateValues" dxfId="1377" priority="19"/>
  </conditionalFormatting>
  <conditionalFormatting sqref="C14">
    <cfRule type="duplicateValues" dxfId="1376" priority="18"/>
  </conditionalFormatting>
  <conditionalFormatting sqref="C15">
    <cfRule type="duplicateValues" dxfId="1375" priority="17"/>
  </conditionalFormatting>
  <conditionalFormatting sqref="C16">
    <cfRule type="duplicateValues" dxfId="1374" priority="16"/>
  </conditionalFormatting>
  <conditionalFormatting sqref="C17">
    <cfRule type="duplicateValues" dxfId="1373" priority="15"/>
  </conditionalFormatting>
  <conditionalFormatting sqref="C18">
    <cfRule type="duplicateValues" dxfId="1372" priority="14"/>
  </conditionalFormatting>
  <conditionalFormatting sqref="C19">
    <cfRule type="duplicateValues" dxfId="1371" priority="13"/>
  </conditionalFormatting>
  <conditionalFormatting sqref="C20">
    <cfRule type="duplicateValues" dxfId="1370" priority="12"/>
  </conditionalFormatting>
  <conditionalFormatting sqref="C21">
    <cfRule type="duplicateValues" dxfId="1369" priority="11"/>
  </conditionalFormatting>
  <conditionalFormatting sqref="C22">
    <cfRule type="duplicateValues" dxfId="1368" priority="10"/>
  </conditionalFormatting>
  <conditionalFormatting sqref="C23">
    <cfRule type="duplicateValues" dxfId="1367" priority="9"/>
  </conditionalFormatting>
  <conditionalFormatting sqref="C24">
    <cfRule type="duplicateValues" dxfId="1366" priority="8"/>
  </conditionalFormatting>
  <conditionalFormatting sqref="C25">
    <cfRule type="duplicateValues" dxfId="1365" priority="7"/>
  </conditionalFormatting>
  <conditionalFormatting sqref="C26">
    <cfRule type="duplicateValues" dxfId="1364" priority="6"/>
  </conditionalFormatting>
  <conditionalFormatting sqref="C27">
    <cfRule type="duplicateValues" dxfId="1363" priority="5"/>
  </conditionalFormatting>
  <conditionalFormatting sqref="C28">
    <cfRule type="duplicateValues" dxfId="1362" priority="4"/>
  </conditionalFormatting>
  <conditionalFormatting sqref="E2">
    <cfRule type="duplicateValues" dxfId="1361" priority="25"/>
  </conditionalFormatting>
  <conditionalFormatting sqref="E6:E7">
    <cfRule type="duplicateValues" dxfId="1360" priority="250"/>
  </conditionalFormatting>
  <conditionalFormatting sqref="E11">
    <cfRule type="duplicateValues" dxfId="1359" priority="249"/>
  </conditionalFormatting>
  <conditionalFormatting sqref="E11:E28">
    <cfRule type="duplicateValues" dxfId="1358" priority="231"/>
  </conditionalFormatting>
  <conditionalFormatting sqref="E12">
    <cfRule type="duplicateValues" dxfId="1357" priority="248"/>
  </conditionalFormatting>
  <conditionalFormatting sqref="E13">
    <cfRule type="duplicateValues" dxfId="1356" priority="247"/>
  </conditionalFormatting>
  <conditionalFormatting sqref="E14">
    <cfRule type="duplicateValues" dxfId="1355" priority="246"/>
  </conditionalFormatting>
  <conditionalFormatting sqref="E15">
    <cfRule type="duplicateValues" dxfId="1354" priority="245"/>
  </conditionalFormatting>
  <conditionalFormatting sqref="E16">
    <cfRule type="duplicateValues" dxfId="1353" priority="244"/>
  </conditionalFormatting>
  <conditionalFormatting sqref="E17">
    <cfRule type="duplicateValues" dxfId="1352" priority="243"/>
  </conditionalFormatting>
  <conditionalFormatting sqref="E18">
    <cfRule type="duplicateValues" dxfId="1351" priority="242"/>
  </conditionalFormatting>
  <conditionalFormatting sqref="E19">
    <cfRule type="duplicateValues" dxfId="1350" priority="241"/>
  </conditionalFormatting>
  <conditionalFormatting sqref="E20">
    <cfRule type="duplicateValues" dxfId="1349" priority="240"/>
  </conditionalFormatting>
  <conditionalFormatting sqref="E21">
    <cfRule type="duplicateValues" dxfId="1348" priority="239"/>
  </conditionalFormatting>
  <conditionalFormatting sqref="E22">
    <cfRule type="duplicateValues" dxfId="1347" priority="238"/>
  </conditionalFormatting>
  <conditionalFormatting sqref="E23">
    <cfRule type="duplicateValues" dxfId="1346" priority="237"/>
  </conditionalFormatting>
  <conditionalFormatting sqref="E24">
    <cfRule type="duplicateValues" dxfId="1345" priority="236"/>
  </conditionalFormatting>
  <conditionalFormatting sqref="E25">
    <cfRule type="duplicateValues" dxfId="1344" priority="235"/>
  </conditionalFormatting>
  <conditionalFormatting sqref="E26">
    <cfRule type="duplicateValues" dxfId="1343" priority="234"/>
  </conditionalFormatting>
  <conditionalFormatting sqref="E27">
    <cfRule type="duplicateValues" dxfId="1342" priority="233"/>
  </conditionalFormatting>
  <conditionalFormatting sqref="E28">
    <cfRule type="duplicateValues" dxfId="1341" priority="232"/>
  </conditionalFormatting>
  <conditionalFormatting sqref="G2">
    <cfRule type="duplicateValues" dxfId="1340" priority="28"/>
  </conditionalFormatting>
  <conditionalFormatting sqref="G6:G7">
    <cfRule type="duplicateValues" dxfId="1339" priority="310"/>
  </conditionalFormatting>
  <conditionalFormatting sqref="G11">
    <cfRule type="duplicateValues" dxfId="1338" priority="309"/>
  </conditionalFormatting>
  <conditionalFormatting sqref="G11:G28">
    <cfRule type="duplicateValues" dxfId="1337" priority="291"/>
  </conditionalFormatting>
  <conditionalFormatting sqref="G12">
    <cfRule type="duplicateValues" dxfId="1336" priority="308"/>
  </conditionalFormatting>
  <conditionalFormatting sqref="G13">
    <cfRule type="duplicateValues" dxfId="1335" priority="307"/>
  </conditionalFormatting>
  <conditionalFormatting sqref="G14">
    <cfRule type="duplicateValues" dxfId="1334" priority="306"/>
  </conditionalFormatting>
  <conditionalFormatting sqref="G15">
    <cfRule type="duplicateValues" dxfId="1333" priority="305"/>
  </conditionalFormatting>
  <conditionalFormatting sqref="G16">
    <cfRule type="duplicateValues" dxfId="1332" priority="304"/>
  </conditionalFormatting>
  <conditionalFormatting sqref="G17">
    <cfRule type="duplicateValues" dxfId="1331" priority="303"/>
  </conditionalFormatting>
  <conditionalFormatting sqref="G18">
    <cfRule type="duplicateValues" dxfId="1330" priority="302"/>
  </conditionalFormatting>
  <conditionalFormatting sqref="G19">
    <cfRule type="duplicateValues" dxfId="1329" priority="301"/>
  </conditionalFormatting>
  <conditionalFormatting sqref="G20">
    <cfRule type="duplicateValues" dxfId="1328" priority="300"/>
  </conditionalFormatting>
  <conditionalFormatting sqref="G21">
    <cfRule type="duplicateValues" dxfId="1327" priority="299"/>
  </conditionalFormatting>
  <conditionalFormatting sqref="G22">
    <cfRule type="duplicateValues" dxfId="1326" priority="298"/>
  </conditionalFormatting>
  <conditionalFormatting sqref="G23">
    <cfRule type="duplicateValues" dxfId="1325" priority="297"/>
  </conditionalFormatting>
  <conditionalFormatting sqref="G24">
    <cfRule type="duplicateValues" dxfId="1324" priority="296"/>
  </conditionalFormatting>
  <conditionalFormatting sqref="G25">
    <cfRule type="duplicateValues" dxfId="1323" priority="295"/>
  </conditionalFormatting>
  <conditionalFormatting sqref="G26">
    <cfRule type="duplicateValues" dxfId="1322" priority="294"/>
  </conditionalFormatting>
  <conditionalFormatting sqref="G27">
    <cfRule type="duplicateValues" dxfId="1321" priority="293"/>
  </conditionalFormatting>
  <conditionalFormatting sqref="G28">
    <cfRule type="duplicateValues" dxfId="1320" priority="292"/>
  </conditionalFormatting>
  <conditionalFormatting sqref="I6:I7">
    <cfRule type="duplicateValues" dxfId="1319" priority="290"/>
  </conditionalFormatting>
  <conditionalFormatting sqref="I11">
    <cfRule type="duplicateValues" dxfId="1318" priority="289"/>
  </conditionalFormatting>
  <conditionalFormatting sqref="I11:I28">
    <cfRule type="duplicateValues" dxfId="1317" priority="271"/>
  </conditionalFormatting>
  <conditionalFormatting sqref="I12">
    <cfRule type="duplicateValues" dxfId="1316" priority="288"/>
  </conditionalFormatting>
  <conditionalFormatting sqref="I13">
    <cfRule type="duplicateValues" dxfId="1315" priority="287"/>
  </conditionalFormatting>
  <conditionalFormatting sqref="I14">
    <cfRule type="duplicateValues" dxfId="1314" priority="286"/>
  </conditionalFormatting>
  <conditionalFormatting sqref="I15">
    <cfRule type="duplicateValues" dxfId="1313" priority="285"/>
  </conditionalFormatting>
  <conditionalFormatting sqref="I16">
    <cfRule type="duplicateValues" dxfId="1312" priority="284"/>
  </conditionalFormatting>
  <conditionalFormatting sqref="I17">
    <cfRule type="duplicateValues" dxfId="1311" priority="283"/>
  </conditionalFormatting>
  <conditionalFormatting sqref="I18">
    <cfRule type="duplicateValues" dxfId="1310" priority="282"/>
  </conditionalFormatting>
  <conditionalFormatting sqref="I19">
    <cfRule type="duplicateValues" dxfId="1309" priority="281"/>
  </conditionalFormatting>
  <conditionalFormatting sqref="I20">
    <cfRule type="duplicateValues" dxfId="1308" priority="280"/>
  </conditionalFormatting>
  <conditionalFormatting sqref="I21">
    <cfRule type="duplicateValues" dxfId="1307" priority="279"/>
  </conditionalFormatting>
  <conditionalFormatting sqref="I22">
    <cfRule type="duplicateValues" dxfId="1306" priority="278"/>
  </conditionalFormatting>
  <conditionalFormatting sqref="I23">
    <cfRule type="duplicateValues" dxfId="1305" priority="277"/>
  </conditionalFormatting>
  <conditionalFormatting sqref="I24">
    <cfRule type="duplicateValues" dxfId="1304" priority="276"/>
  </conditionalFormatting>
  <conditionalFormatting sqref="I25">
    <cfRule type="duplicateValues" dxfId="1303" priority="275"/>
  </conditionalFormatting>
  <conditionalFormatting sqref="I26">
    <cfRule type="duplicateValues" dxfId="1302" priority="274"/>
  </conditionalFormatting>
  <conditionalFormatting sqref="I27">
    <cfRule type="duplicateValues" dxfId="1301" priority="273"/>
  </conditionalFormatting>
  <conditionalFormatting sqref="I28">
    <cfRule type="duplicateValues" dxfId="1300" priority="272"/>
  </conditionalFormatting>
  <conditionalFormatting sqref="K6:K7">
    <cfRule type="duplicateValues" dxfId="1299" priority="1"/>
  </conditionalFormatting>
  <conditionalFormatting sqref="K11">
    <cfRule type="duplicateValues" dxfId="1298" priority="269"/>
  </conditionalFormatting>
  <conditionalFormatting sqref="K11:K28">
    <cfRule type="duplicateValues" dxfId="1297" priority="251"/>
  </conditionalFormatting>
  <conditionalFormatting sqref="K12">
    <cfRule type="duplicateValues" dxfId="1296" priority="268"/>
  </conditionalFormatting>
  <conditionalFormatting sqref="K13">
    <cfRule type="duplicateValues" dxfId="1295" priority="267"/>
  </conditionalFormatting>
  <conditionalFormatting sqref="K14">
    <cfRule type="duplicateValues" dxfId="1294" priority="266"/>
  </conditionalFormatting>
  <conditionalFormatting sqref="K15">
    <cfRule type="duplicateValues" dxfId="1293" priority="265"/>
  </conditionalFormatting>
  <conditionalFormatting sqref="K16">
    <cfRule type="duplicateValues" dxfId="1292" priority="264"/>
  </conditionalFormatting>
  <conditionalFormatting sqref="K17">
    <cfRule type="duplicateValues" dxfId="1291" priority="263"/>
  </conditionalFormatting>
  <conditionalFormatting sqref="K18">
    <cfRule type="duplicateValues" dxfId="1290" priority="262"/>
  </conditionalFormatting>
  <conditionalFormatting sqref="K19">
    <cfRule type="duplicateValues" dxfId="1289" priority="261"/>
  </conditionalFormatting>
  <conditionalFormatting sqref="K20">
    <cfRule type="duplicateValues" dxfId="1288" priority="260"/>
  </conditionalFormatting>
  <conditionalFormatting sqref="K21">
    <cfRule type="duplicateValues" dxfId="1287" priority="259"/>
  </conditionalFormatting>
  <conditionalFormatting sqref="K22">
    <cfRule type="duplicateValues" dxfId="1286" priority="258"/>
  </conditionalFormatting>
  <conditionalFormatting sqref="K23">
    <cfRule type="duplicateValues" dxfId="1285" priority="257"/>
  </conditionalFormatting>
  <conditionalFormatting sqref="K24">
    <cfRule type="duplicateValues" dxfId="1284" priority="256"/>
  </conditionalFormatting>
  <conditionalFormatting sqref="K25">
    <cfRule type="duplicateValues" dxfId="1283" priority="255"/>
  </conditionalFormatting>
  <conditionalFormatting sqref="K26">
    <cfRule type="duplicateValues" dxfId="1282" priority="254"/>
  </conditionalFormatting>
  <conditionalFormatting sqref="K27">
    <cfRule type="duplicateValues" dxfId="1281" priority="253"/>
  </conditionalFormatting>
  <conditionalFormatting sqref="K28">
    <cfRule type="duplicateValues" dxfId="1280" priority="252"/>
  </conditionalFormatting>
  <conditionalFormatting sqref="M2">
    <cfRule type="duplicateValues" dxfId="1279" priority="26"/>
  </conditionalFormatting>
  <conditionalFormatting sqref="M6:M7">
    <cfRule type="duplicateValues" dxfId="1278" priority="190"/>
  </conditionalFormatting>
  <conditionalFormatting sqref="M11">
    <cfRule type="duplicateValues" dxfId="1277" priority="189"/>
  </conditionalFormatting>
  <conditionalFormatting sqref="M11:M28">
    <cfRule type="duplicateValues" dxfId="1276" priority="171"/>
  </conditionalFormatting>
  <conditionalFormatting sqref="M12">
    <cfRule type="duplicateValues" dxfId="1275" priority="188"/>
  </conditionalFormatting>
  <conditionalFormatting sqref="M13">
    <cfRule type="duplicateValues" dxfId="1274" priority="187"/>
  </conditionalFormatting>
  <conditionalFormatting sqref="M14">
    <cfRule type="duplicateValues" dxfId="1273" priority="186"/>
  </conditionalFormatting>
  <conditionalFormatting sqref="M15">
    <cfRule type="duplicateValues" dxfId="1272" priority="185"/>
  </conditionalFormatting>
  <conditionalFormatting sqref="M16">
    <cfRule type="duplicateValues" dxfId="1271" priority="184"/>
  </conditionalFormatting>
  <conditionalFormatting sqref="M17">
    <cfRule type="duplicateValues" dxfId="1270" priority="183"/>
  </conditionalFormatting>
  <conditionalFormatting sqref="M18">
    <cfRule type="duplicateValues" dxfId="1269" priority="182"/>
  </conditionalFormatting>
  <conditionalFormatting sqref="M19">
    <cfRule type="duplicateValues" dxfId="1268" priority="181"/>
  </conditionalFormatting>
  <conditionalFormatting sqref="M20">
    <cfRule type="duplicateValues" dxfId="1267" priority="180"/>
  </conditionalFormatting>
  <conditionalFormatting sqref="M21">
    <cfRule type="duplicateValues" dxfId="1266" priority="179"/>
  </conditionalFormatting>
  <conditionalFormatting sqref="M22">
    <cfRule type="duplicateValues" dxfId="1265" priority="178"/>
  </conditionalFormatting>
  <conditionalFormatting sqref="M23">
    <cfRule type="duplicateValues" dxfId="1264" priority="177"/>
  </conditionalFormatting>
  <conditionalFormatting sqref="M24">
    <cfRule type="duplicateValues" dxfId="1263" priority="176"/>
  </conditionalFormatting>
  <conditionalFormatting sqref="M25">
    <cfRule type="duplicateValues" dxfId="1262" priority="175"/>
  </conditionalFormatting>
  <conditionalFormatting sqref="M26">
    <cfRule type="duplicateValues" dxfId="1261" priority="174"/>
  </conditionalFormatting>
  <conditionalFormatting sqref="M27">
    <cfRule type="duplicateValues" dxfId="1260" priority="173"/>
  </conditionalFormatting>
  <conditionalFormatting sqref="M28">
    <cfRule type="duplicateValues" dxfId="1259" priority="172"/>
  </conditionalFormatting>
  <conditionalFormatting sqref="O6:O7">
    <cfRule type="duplicateValues" dxfId="1258" priority="210"/>
  </conditionalFormatting>
  <conditionalFormatting sqref="O11">
    <cfRule type="duplicateValues" dxfId="1257" priority="209"/>
  </conditionalFormatting>
  <conditionalFormatting sqref="O11:O28">
    <cfRule type="duplicateValues" dxfId="1256" priority="191"/>
  </conditionalFormatting>
  <conditionalFormatting sqref="O12">
    <cfRule type="duplicateValues" dxfId="1255" priority="208"/>
  </conditionalFormatting>
  <conditionalFormatting sqref="O13">
    <cfRule type="duplicateValues" dxfId="1254" priority="207"/>
  </conditionalFormatting>
  <conditionalFormatting sqref="O14">
    <cfRule type="duplicateValues" dxfId="1253" priority="206"/>
  </conditionalFormatting>
  <conditionalFormatting sqref="O15">
    <cfRule type="duplicateValues" dxfId="1252" priority="205"/>
  </conditionalFormatting>
  <conditionalFormatting sqref="O16">
    <cfRule type="duplicateValues" dxfId="1251" priority="204"/>
  </conditionalFormatting>
  <conditionalFormatting sqref="O17">
    <cfRule type="duplicateValues" dxfId="1250" priority="203"/>
  </conditionalFormatting>
  <conditionalFormatting sqref="O18">
    <cfRule type="duplicateValues" dxfId="1249" priority="202"/>
  </conditionalFormatting>
  <conditionalFormatting sqref="O19">
    <cfRule type="duplicateValues" dxfId="1248" priority="201"/>
  </conditionalFormatting>
  <conditionalFormatting sqref="O20">
    <cfRule type="duplicateValues" dxfId="1247" priority="200"/>
  </conditionalFormatting>
  <conditionalFormatting sqref="O21">
    <cfRule type="duplicateValues" dxfId="1246" priority="199"/>
  </conditionalFormatting>
  <conditionalFormatting sqref="O22">
    <cfRule type="duplicateValues" dxfId="1245" priority="198"/>
  </conditionalFormatting>
  <conditionalFormatting sqref="O23">
    <cfRule type="duplicateValues" dxfId="1244" priority="197"/>
  </conditionalFormatting>
  <conditionalFormatting sqref="O24">
    <cfRule type="duplicateValues" dxfId="1243" priority="196"/>
  </conditionalFormatting>
  <conditionalFormatting sqref="O25">
    <cfRule type="duplicateValues" dxfId="1242" priority="195"/>
  </conditionalFormatting>
  <conditionalFormatting sqref="O26">
    <cfRule type="duplicateValues" dxfId="1241" priority="194"/>
  </conditionalFormatting>
  <conditionalFormatting sqref="O27">
    <cfRule type="duplicateValues" dxfId="1240" priority="193"/>
  </conditionalFormatting>
  <conditionalFormatting sqref="O28">
    <cfRule type="duplicateValues" dxfId="1239" priority="192"/>
  </conditionalFormatting>
  <conditionalFormatting sqref="Q6:Q7">
    <cfRule type="duplicateValues" dxfId="1238" priority="230"/>
  </conditionalFormatting>
  <conditionalFormatting sqref="Q11">
    <cfRule type="duplicateValues" dxfId="1237" priority="229"/>
  </conditionalFormatting>
  <conditionalFormatting sqref="Q11:Q28">
    <cfRule type="duplicateValues" dxfId="1236" priority="211"/>
  </conditionalFormatting>
  <conditionalFormatting sqref="Q12">
    <cfRule type="duplicateValues" dxfId="1235" priority="228"/>
  </conditionalFormatting>
  <conditionalFormatting sqref="Q13">
    <cfRule type="duplicateValues" dxfId="1234" priority="227"/>
  </conditionalFormatting>
  <conditionalFormatting sqref="Q14">
    <cfRule type="duplicateValues" dxfId="1233" priority="226"/>
  </conditionalFormatting>
  <conditionalFormatting sqref="Q15">
    <cfRule type="duplicateValues" dxfId="1232" priority="225"/>
  </conditionalFormatting>
  <conditionalFormatting sqref="Q16">
    <cfRule type="duplicateValues" dxfId="1231" priority="224"/>
  </conditionalFormatting>
  <conditionalFormatting sqref="Q17">
    <cfRule type="duplicateValues" dxfId="1230" priority="223"/>
  </conditionalFormatting>
  <conditionalFormatting sqref="Q18">
    <cfRule type="duplicateValues" dxfId="1229" priority="222"/>
  </conditionalFormatting>
  <conditionalFormatting sqref="Q19">
    <cfRule type="duplicateValues" dxfId="1228" priority="221"/>
  </conditionalFormatting>
  <conditionalFormatting sqref="Q20">
    <cfRule type="duplicateValues" dxfId="1227" priority="220"/>
  </conditionalFormatting>
  <conditionalFormatting sqref="Q21">
    <cfRule type="duplicateValues" dxfId="1226" priority="219"/>
  </conditionalFormatting>
  <conditionalFormatting sqref="Q22">
    <cfRule type="duplicateValues" dxfId="1225" priority="218"/>
  </conditionalFormatting>
  <conditionalFormatting sqref="Q23">
    <cfRule type="duplicateValues" dxfId="1224" priority="217"/>
  </conditionalFormatting>
  <conditionalFormatting sqref="Q24">
    <cfRule type="duplicateValues" dxfId="1223" priority="216"/>
  </conditionalFormatting>
  <conditionalFormatting sqref="Q25">
    <cfRule type="duplicateValues" dxfId="1222" priority="215"/>
  </conditionalFormatting>
  <conditionalFormatting sqref="Q26">
    <cfRule type="duplicateValues" dxfId="1221" priority="214"/>
  </conditionalFormatting>
  <conditionalFormatting sqref="Q27">
    <cfRule type="duplicateValues" dxfId="1220" priority="213"/>
  </conditionalFormatting>
  <conditionalFormatting sqref="Q28">
    <cfRule type="duplicateValues" dxfId="1219" priority="212"/>
  </conditionalFormatting>
  <conditionalFormatting sqref="S2">
    <cfRule type="duplicateValues" dxfId="1218" priority="30"/>
  </conditionalFormatting>
  <conditionalFormatting sqref="S4">
    <cfRule type="duplicateValues" dxfId="1217" priority="331"/>
  </conditionalFormatting>
  <conditionalFormatting sqref="S5">
    <cfRule type="duplicateValues" dxfId="1216" priority="332"/>
  </conditionalFormatting>
  <conditionalFormatting sqref="S6:S7">
    <cfRule type="duplicateValues" dxfId="1215" priority="333"/>
  </conditionalFormatting>
  <conditionalFormatting sqref="S11">
    <cfRule type="duplicateValues" dxfId="1214" priority="330"/>
  </conditionalFormatting>
  <conditionalFormatting sqref="S11:S28">
    <cfRule type="duplicateValues" dxfId="1213" priority="312"/>
  </conditionalFormatting>
  <conditionalFormatting sqref="S12">
    <cfRule type="duplicateValues" dxfId="1212" priority="329"/>
  </conditionalFormatting>
  <conditionalFormatting sqref="S13">
    <cfRule type="duplicateValues" dxfId="1211" priority="328"/>
  </conditionalFormatting>
  <conditionalFormatting sqref="S14">
    <cfRule type="duplicateValues" dxfId="1210" priority="327"/>
  </conditionalFormatting>
  <conditionalFormatting sqref="S15">
    <cfRule type="duplicateValues" dxfId="1209" priority="326"/>
  </conditionalFormatting>
  <conditionalFormatting sqref="S16">
    <cfRule type="duplicateValues" dxfId="1208" priority="325"/>
  </conditionalFormatting>
  <conditionalFormatting sqref="S17">
    <cfRule type="duplicateValues" dxfId="1207" priority="324"/>
  </conditionalFormatting>
  <conditionalFormatting sqref="S18">
    <cfRule type="duplicateValues" dxfId="1206" priority="323"/>
  </conditionalFormatting>
  <conditionalFormatting sqref="S19">
    <cfRule type="duplicateValues" dxfId="1205" priority="322"/>
  </conditionalFormatting>
  <conditionalFormatting sqref="S20">
    <cfRule type="duplicateValues" dxfId="1204" priority="321"/>
  </conditionalFormatting>
  <conditionalFormatting sqref="S21">
    <cfRule type="duplicateValues" dxfId="1203" priority="320"/>
  </conditionalFormatting>
  <conditionalFormatting sqref="S22">
    <cfRule type="duplicateValues" dxfId="1202" priority="319"/>
  </conditionalFormatting>
  <conditionalFormatting sqref="S23">
    <cfRule type="duplicateValues" dxfId="1201" priority="318"/>
  </conditionalFormatting>
  <conditionalFormatting sqref="S24">
    <cfRule type="duplicateValues" dxfId="1200" priority="317"/>
  </conditionalFormatting>
  <conditionalFormatting sqref="S25">
    <cfRule type="duplicateValues" dxfId="1199" priority="316"/>
  </conditionalFormatting>
  <conditionalFormatting sqref="S26">
    <cfRule type="duplicateValues" dxfId="1198" priority="315"/>
  </conditionalFormatting>
  <conditionalFormatting sqref="S27">
    <cfRule type="duplicateValues" dxfId="1197" priority="314"/>
  </conditionalFormatting>
  <conditionalFormatting sqref="S28">
    <cfRule type="duplicateValues" dxfId="1196" priority="313"/>
  </conditionalFormatting>
  <conditionalFormatting sqref="U6:U7">
    <cfRule type="duplicateValues" dxfId="1195" priority="170"/>
  </conditionalFormatting>
  <conditionalFormatting sqref="U11">
    <cfRule type="duplicateValues" dxfId="1194" priority="169"/>
  </conditionalFormatting>
  <conditionalFormatting sqref="U11:U28">
    <cfRule type="duplicateValues" dxfId="1193" priority="151"/>
  </conditionalFormatting>
  <conditionalFormatting sqref="U12">
    <cfRule type="duplicateValues" dxfId="1192" priority="168"/>
  </conditionalFormatting>
  <conditionalFormatting sqref="U13">
    <cfRule type="duplicateValues" dxfId="1191" priority="167"/>
  </conditionalFormatting>
  <conditionalFormatting sqref="U14">
    <cfRule type="duplicateValues" dxfId="1190" priority="166"/>
  </conditionalFormatting>
  <conditionalFormatting sqref="U15">
    <cfRule type="duplicateValues" dxfId="1189" priority="165"/>
  </conditionalFormatting>
  <conditionalFormatting sqref="U16">
    <cfRule type="duplicateValues" dxfId="1188" priority="164"/>
  </conditionalFormatting>
  <conditionalFormatting sqref="U17">
    <cfRule type="duplicateValues" dxfId="1187" priority="163"/>
  </conditionalFormatting>
  <conditionalFormatting sqref="U18">
    <cfRule type="duplicateValues" dxfId="1186" priority="162"/>
  </conditionalFormatting>
  <conditionalFormatting sqref="U19">
    <cfRule type="duplicateValues" dxfId="1185" priority="161"/>
  </conditionalFormatting>
  <conditionalFormatting sqref="U20">
    <cfRule type="duplicateValues" dxfId="1184" priority="160"/>
  </conditionalFormatting>
  <conditionalFormatting sqref="U21">
    <cfRule type="duplicateValues" dxfId="1183" priority="159"/>
  </conditionalFormatting>
  <conditionalFormatting sqref="U22">
    <cfRule type="duplicateValues" dxfId="1182" priority="158"/>
  </conditionalFormatting>
  <conditionalFormatting sqref="U23">
    <cfRule type="duplicateValues" dxfId="1181" priority="157"/>
  </conditionalFormatting>
  <conditionalFormatting sqref="U24">
    <cfRule type="duplicateValues" dxfId="1180" priority="156"/>
  </conditionalFormatting>
  <conditionalFormatting sqref="U25">
    <cfRule type="duplicateValues" dxfId="1179" priority="155"/>
  </conditionalFormatting>
  <conditionalFormatting sqref="U26">
    <cfRule type="duplicateValues" dxfId="1178" priority="154"/>
  </conditionalFormatting>
  <conditionalFormatting sqref="U27">
    <cfRule type="duplicateValues" dxfId="1177" priority="153"/>
  </conditionalFormatting>
  <conditionalFormatting sqref="U28">
    <cfRule type="duplicateValues" dxfId="1176" priority="152"/>
  </conditionalFormatting>
  <conditionalFormatting sqref="W6:W7">
    <cfRule type="duplicateValues" dxfId="1175" priority="150"/>
  </conditionalFormatting>
  <conditionalFormatting sqref="W11">
    <cfRule type="duplicateValues" dxfId="1174" priority="149"/>
  </conditionalFormatting>
  <conditionalFormatting sqref="W11:W28">
    <cfRule type="duplicateValues" dxfId="1173" priority="131"/>
  </conditionalFormatting>
  <conditionalFormatting sqref="W12">
    <cfRule type="duplicateValues" dxfId="1172" priority="148"/>
  </conditionalFormatting>
  <conditionalFormatting sqref="W13">
    <cfRule type="duplicateValues" dxfId="1171" priority="147"/>
  </conditionalFormatting>
  <conditionalFormatting sqref="W14">
    <cfRule type="duplicateValues" dxfId="1170" priority="146"/>
  </conditionalFormatting>
  <conditionalFormatting sqref="W15">
    <cfRule type="duplicateValues" dxfId="1169" priority="145"/>
  </conditionalFormatting>
  <conditionalFormatting sqref="W16">
    <cfRule type="duplicateValues" dxfId="1168" priority="144"/>
  </conditionalFormatting>
  <conditionalFormatting sqref="W17">
    <cfRule type="duplicateValues" dxfId="1167" priority="143"/>
  </conditionalFormatting>
  <conditionalFormatting sqref="W18">
    <cfRule type="duplicateValues" dxfId="1166" priority="142"/>
  </conditionalFormatting>
  <conditionalFormatting sqref="W19">
    <cfRule type="duplicateValues" dxfId="1165" priority="141"/>
  </conditionalFormatting>
  <conditionalFormatting sqref="W20">
    <cfRule type="duplicateValues" dxfId="1164" priority="140"/>
  </conditionalFormatting>
  <conditionalFormatting sqref="W21">
    <cfRule type="duplicateValues" dxfId="1163" priority="139"/>
  </conditionalFormatting>
  <conditionalFormatting sqref="W22">
    <cfRule type="duplicateValues" dxfId="1162" priority="138"/>
  </conditionalFormatting>
  <conditionalFormatting sqref="W23">
    <cfRule type="duplicateValues" dxfId="1161" priority="137"/>
  </conditionalFormatting>
  <conditionalFormatting sqref="W24">
    <cfRule type="duplicateValues" dxfId="1160" priority="136"/>
  </conditionalFormatting>
  <conditionalFormatting sqref="W25">
    <cfRule type="duplicateValues" dxfId="1159" priority="135"/>
  </conditionalFormatting>
  <conditionalFormatting sqref="W26">
    <cfRule type="duplicateValues" dxfId="1158" priority="134"/>
  </conditionalFormatting>
  <conditionalFormatting sqref="W27">
    <cfRule type="duplicateValues" dxfId="1157" priority="133"/>
  </conditionalFormatting>
  <conditionalFormatting sqref="W28">
    <cfRule type="duplicateValues" dxfId="1156" priority="132"/>
  </conditionalFormatting>
  <conditionalFormatting sqref="Y2">
    <cfRule type="duplicateValues" dxfId="1155" priority="27"/>
  </conditionalFormatting>
  <conditionalFormatting sqref="Y6:Y7">
    <cfRule type="duplicateValues" dxfId="1154" priority="130"/>
  </conditionalFormatting>
  <conditionalFormatting sqref="Y11">
    <cfRule type="duplicateValues" dxfId="1153" priority="129"/>
  </conditionalFormatting>
  <conditionalFormatting sqref="Y11:Y28">
    <cfRule type="duplicateValues" dxfId="1152" priority="111"/>
  </conditionalFormatting>
  <conditionalFormatting sqref="Y12">
    <cfRule type="duplicateValues" dxfId="1151" priority="128"/>
  </conditionalFormatting>
  <conditionalFormatting sqref="Y13">
    <cfRule type="duplicateValues" dxfId="1150" priority="127"/>
  </conditionalFormatting>
  <conditionalFormatting sqref="Y14">
    <cfRule type="duplicateValues" dxfId="1149" priority="126"/>
  </conditionalFormatting>
  <conditionalFormatting sqref="Y15">
    <cfRule type="duplicateValues" dxfId="1148" priority="125"/>
  </conditionalFormatting>
  <conditionalFormatting sqref="Y16">
    <cfRule type="duplicateValues" dxfId="1147" priority="124"/>
  </conditionalFormatting>
  <conditionalFormatting sqref="Y17">
    <cfRule type="duplicateValues" dxfId="1146" priority="123"/>
  </conditionalFormatting>
  <conditionalFormatting sqref="Y18">
    <cfRule type="duplicateValues" dxfId="1145" priority="122"/>
  </conditionalFormatting>
  <conditionalFormatting sqref="Y19">
    <cfRule type="duplicateValues" dxfId="1144" priority="121"/>
  </conditionalFormatting>
  <conditionalFormatting sqref="Y20">
    <cfRule type="duplicateValues" dxfId="1143" priority="120"/>
  </conditionalFormatting>
  <conditionalFormatting sqref="Y21">
    <cfRule type="duplicateValues" dxfId="1142" priority="119"/>
  </conditionalFormatting>
  <conditionalFormatting sqref="Y22">
    <cfRule type="duplicateValues" dxfId="1141" priority="118"/>
  </conditionalFormatting>
  <conditionalFormatting sqref="Y23">
    <cfRule type="duplicateValues" dxfId="1140" priority="117"/>
  </conditionalFormatting>
  <conditionalFormatting sqref="Y24">
    <cfRule type="duplicateValues" dxfId="1139" priority="116"/>
  </conditionalFormatting>
  <conditionalFormatting sqref="Y25">
    <cfRule type="duplicateValues" dxfId="1138" priority="115"/>
  </conditionalFormatting>
  <conditionalFormatting sqref="Y26">
    <cfRule type="duplicateValues" dxfId="1137" priority="114"/>
  </conditionalFormatting>
  <conditionalFormatting sqref="Y27">
    <cfRule type="duplicateValues" dxfId="1136" priority="113"/>
  </conditionalFormatting>
  <conditionalFormatting sqref="Y28">
    <cfRule type="duplicateValues" dxfId="1135" priority="112"/>
  </conditionalFormatting>
  <conditionalFormatting sqref="AA6:AA7">
    <cfRule type="duplicateValues" dxfId="1134" priority="91"/>
  </conditionalFormatting>
  <conditionalFormatting sqref="AA11">
    <cfRule type="duplicateValues" dxfId="1133" priority="110"/>
  </conditionalFormatting>
  <conditionalFormatting sqref="AA11:AA28">
    <cfRule type="duplicateValues" dxfId="1132" priority="92"/>
  </conditionalFormatting>
  <conditionalFormatting sqref="AA12">
    <cfRule type="duplicateValues" dxfId="1131" priority="109"/>
  </conditionalFormatting>
  <conditionalFormatting sqref="AA13">
    <cfRule type="duplicateValues" dxfId="1130" priority="108"/>
  </conditionalFormatting>
  <conditionalFormatting sqref="AA14">
    <cfRule type="duplicateValues" dxfId="1129" priority="107"/>
  </conditionalFormatting>
  <conditionalFormatting sqref="AA15">
    <cfRule type="duplicateValues" dxfId="1128" priority="106"/>
  </conditionalFormatting>
  <conditionalFormatting sqref="AA16">
    <cfRule type="duplicateValues" dxfId="1127" priority="105"/>
  </conditionalFormatting>
  <conditionalFormatting sqref="AA17">
    <cfRule type="duplicateValues" dxfId="1126" priority="104"/>
  </conditionalFormatting>
  <conditionalFormatting sqref="AA18">
    <cfRule type="duplicateValues" dxfId="1125" priority="103"/>
  </conditionalFormatting>
  <conditionalFormatting sqref="AA19">
    <cfRule type="duplicateValues" dxfId="1124" priority="102"/>
  </conditionalFormatting>
  <conditionalFormatting sqref="AA20">
    <cfRule type="duplicateValues" dxfId="1123" priority="101"/>
  </conditionalFormatting>
  <conditionalFormatting sqref="AA21">
    <cfRule type="duplicateValues" dxfId="1122" priority="100"/>
  </conditionalFormatting>
  <conditionalFormatting sqref="AA22">
    <cfRule type="duplicateValues" dxfId="1121" priority="99"/>
  </conditionalFormatting>
  <conditionalFormatting sqref="AA23">
    <cfRule type="duplicateValues" dxfId="1120" priority="98"/>
  </conditionalFormatting>
  <conditionalFormatting sqref="AA24">
    <cfRule type="duplicateValues" dxfId="1119" priority="97"/>
  </conditionalFormatting>
  <conditionalFormatting sqref="AA25">
    <cfRule type="duplicateValues" dxfId="1118" priority="96"/>
  </conditionalFormatting>
  <conditionalFormatting sqref="AA26">
    <cfRule type="duplicateValues" dxfId="1117" priority="95"/>
  </conditionalFormatting>
  <conditionalFormatting sqref="AA27">
    <cfRule type="duplicateValues" dxfId="1116" priority="94"/>
  </conditionalFormatting>
  <conditionalFormatting sqref="AA28">
    <cfRule type="duplicateValues" dxfId="1115" priority="93"/>
  </conditionalFormatting>
  <conditionalFormatting sqref="AC2">
    <cfRule type="duplicateValues" dxfId="1114" priority="24"/>
  </conditionalFormatting>
  <conditionalFormatting sqref="AC6:AC7">
    <cfRule type="duplicateValues" dxfId="1113" priority="50"/>
  </conditionalFormatting>
  <conditionalFormatting sqref="AC11">
    <cfRule type="duplicateValues" dxfId="1112" priority="49"/>
  </conditionalFormatting>
  <conditionalFormatting sqref="AC11:AC28">
    <cfRule type="duplicateValues" dxfId="1111" priority="31"/>
  </conditionalFormatting>
  <conditionalFormatting sqref="AC12">
    <cfRule type="duplicateValues" dxfId="1110" priority="48"/>
  </conditionalFormatting>
  <conditionalFormatting sqref="AC13">
    <cfRule type="duplicateValues" dxfId="1109" priority="47"/>
  </conditionalFormatting>
  <conditionalFormatting sqref="AC14">
    <cfRule type="duplicateValues" dxfId="1108" priority="46"/>
  </conditionalFormatting>
  <conditionalFormatting sqref="AC15">
    <cfRule type="duplicateValues" dxfId="1107" priority="45"/>
  </conditionalFormatting>
  <conditionalFormatting sqref="AC16">
    <cfRule type="duplicateValues" dxfId="1106" priority="44"/>
  </conditionalFormatting>
  <conditionalFormatting sqref="AC17">
    <cfRule type="duplicateValues" dxfId="1105" priority="43"/>
  </conditionalFormatting>
  <conditionalFormatting sqref="AC18">
    <cfRule type="duplicateValues" dxfId="1104" priority="42"/>
  </conditionalFormatting>
  <conditionalFormatting sqref="AC19">
    <cfRule type="duplicateValues" dxfId="1103" priority="41"/>
  </conditionalFormatting>
  <conditionalFormatting sqref="AC20">
    <cfRule type="duplicateValues" dxfId="1102" priority="40"/>
  </conditionalFormatting>
  <conditionalFormatting sqref="AC21">
    <cfRule type="duplicateValues" dxfId="1101" priority="39"/>
  </conditionalFormatting>
  <conditionalFormatting sqref="AC22">
    <cfRule type="duplicateValues" dxfId="1100" priority="38"/>
  </conditionalFormatting>
  <conditionalFormatting sqref="AC23">
    <cfRule type="duplicateValues" dxfId="1099" priority="37"/>
  </conditionalFormatting>
  <conditionalFormatting sqref="AC24">
    <cfRule type="duplicateValues" dxfId="1098" priority="36"/>
  </conditionalFormatting>
  <conditionalFormatting sqref="AC25">
    <cfRule type="duplicateValues" dxfId="1097" priority="35"/>
  </conditionalFormatting>
  <conditionalFormatting sqref="AC26">
    <cfRule type="duplicateValues" dxfId="1096" priority="34"/>
  </conditionalFormatting>
  <conditionalFormatting sqref="AC27">
    <cfRule type="duplicateValues" dxfId="1095" priority="33"/>
  </conditionalFormatting>
  <conditionalFormatting sqref="AC28">
    <cfRule type="duplicateValues" dxfId="1094" priority="32"/>
  </conditionalFormatting>
  <conditionalFormatting sqref="AG2">
    <cfRule type="duplicateValues" dxfId="1093" priority="23"/>
  </conditionalFormatting>
  <conditionalFormatting sqref="AG6:AG7">
    <cfRule type="duplicateValues" dxfId="1092" priority="90"/>
  </conditionalFormatting>
  <conditionalFormatting sqref="AG11">
    <cfRule type="duplicateValues" dxfId="1091" priority="89"/>
  </conditionalFormatting>
  <conditionalFormatting sqref="AG11:AG28">
    <cfRule type="duplicateValues" dxfId="1090" priority="71"/>
  </conditionalFormatting>
  <conditionalFormatting sqref="AG12">
    <cfRule type="duplicateValues" dxfId="1089" priority="88"/>
  </conditionalFormatting>
  <conditionalFormatting sqref="AG13">
    <cfRule type="duplicateValues" dxfId="1088" priority="87"/>
  </conditionalFormatting>
  <conditionalFormatting sqref="AG14">
    <cfRule type="duplicateValues" dxfId="1087" priority="86"/>
  </conditionalFormatting>
  <conditionalFormatting sqref="AG15">
    <cfRule type="duplicateValues" dxfId="1086" priority="85"/>
  </conditionalFormatting>
  <conditionalFormatting sqref="AG16">
    <cfRule type="duplicateValues" dxfId="1085" priority="84"/>
  </conditionalFormatting>
  <conditionalFormatting sqref="AG17">
    <cfRule type="duplicateValues" dxfId="1084" priority="83"/>
  </conditionalFormatting>
  <conditionalFormatting sqref="AG18">
    <cfRule type="duplicateValues" dxfId="1083" priority="82"/>
  </conditionalFormatting>
  <conditionalFormatting sqref="AG19">
    <cfRule type="duplicateValues" dxfId="1082" priority="81"/>
  </conditionalFormatting>
  <conditionalFormatting sqref="AG20">
    <cfRule type="duplicateValues" dxfId="1081" priority="80"/>
  </conditionalFormatting>
  <conditionalFormatting sqref="AG21">
    <cfRule type="duplicateValues" dxfId="1080" priority="79"/>
  </conditionalFormatting>
  <conditionalFormatting sqref="AG22">
    <cfRule type="duplicateValues" dxfId="1079" priority="78"/>
  </conditionalFormatting>
  <conditionalFormatting sqref="AG23">
    <cfRule type="duplicateValues" dxfId="1078" priority="77"/>
  </conditionalFormatting>
  <conditionalFormatting sqref="AG24">
    <cfRule type="duplicateValues" dxfId="1077" priority="76"/>
  </conditionalFormatting>
  <conditionalFormatting sqref="AG25">
    <cfRule type="duplicateValues" dxfId="1076" priority="75"/>
  </conditionalFormatting>
  <conditionalFormatting sqref="AG26">
    <cfRule type="duplicateValues" dxfId="1075" priority="74"/>
  </conditionalFormatting>
  <conditionalFormatting sqref="AG27">
    <cfRule type="duplicateValues" dxfId="1074" priority="73"/>
  </conditionalFormatting>
  <conditionalFormatting sqref="AG28">
    <cfRule type="duplicateValues" dxfId="1073" priority="72"/>
  </conditionalFormatting>
  <conditionalFormatting sqref="AI2">
    <cfRule type="duplicateValues" dxfId="1072" priority="29"/>
  </conditionalFormatting>
  <conditionalFormatting sqref="AI6:AI7">
    <cfRule type="duplicateValues" dxfId="1071" priority="70"/>
  </conditionalFormatting>
  <conditionalFormatting sqref="AI11">
    <cfRule type="duplicateValues" dxfId="1070" priority="69"/>
  </conditionalFormatting>
  <conditionalFormatting sqref="AI11:AI28">
    <cfRule type="duplicateValues" dxfId="1069" priority="51"/>
  </conditionalFormatting>
  <conditionalFormatting sqref="AI12">
    <cfRule type="duplicateValues" dxfId="1068" priority="68"/>
  </conditionalFormatting>
  <conditionalFormatting sqref="AI13">
    <cfRule type="duplicateValues" dxfId="1067" priority="67"/>
  </conditionalFormatting>
  <conditionalFormatting sqref="AI14">
    <cfRule type="duplicateValues" dxfId="1066" priority="66"/>
  </conditionalFormatting>
  <conditionalFormatting sqref="AI15">
    <cfRule type="duplicateValues" dxfId="1065" priority="65"/>
  </conditionalFormatting>
  <conditionalFormatting sqref="AI16">
    <cfRule type="duplicateValues" dxfId="1064" priority="64"/>
  </conditionalFormatting>
  <conditionalFormatting sqref="AI17">
    <cfRule type="duplicateValues" dxfId="1063" priority="63"/>
  </conditionalFormatting>
  <conditionalFormatting sqref="AI18">
    <cfRule type="duplicateValues" dxfId="1062" priority="62"/>
  </conditionalFormatting>
  <conditionalFormatting sqref="AI19">
    <cfRule type="duplicateValues" dxfId="1061" priority="61"/>
  </conditionalFormatting>
  <conditionalFormatting sqref="AI20">
    <cfRule type="duplicateValues" dxfId="1060" priority="60"/>
  </conditionalFormatting>
  <conditionalFormatting sqref="AI21">
    <cfRule type="duplicateValues" dxfId="1059" priority="59"/>
  </conditionalFormatting>
  <conditionalFormatting sqref="AI22">
    <cfRule type="duplicateValues" dxfId="1058" priority="58"/>
  </conditionalFormatting>
  <conditionalFormatting sqref="AI23">
    <cfRule type="duplicateValues" dxfId="1057" priority="57"/>
  </conditionalFormatting>
  <conditionalFormatting sqref="AI24">
    <cfRule type="duplicateValues" dxfId="1056" priority="56"/>
  </conditionalFormatting>
  <conditionalFormatting sqref="AI25">
    <cfRule type="duplicateValues" dxfId="1055" priority="55"/>
  </conditionalFormatting>
  <conditionalFormatting sqref="AI26">
    <cfRule type="duplicateValues" dxfId="1054" priority="54"/>
  </conditionalFormatting>
  <conditionalFormatting sqref="AI27">
    <cfRule type="duplicateValues" dxfId="1053" priority="53"/>
  </conditionalFormatting>
  <conditionalFormatting sqref="AI28">
    <cfRule type="duplicateValues" dxfId="1052" priority="5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M6" sqref="M6:N9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customWidth="1"/>
    <col min="26" max="26" width="13.85546875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16384" width="9.140625" style="1"/>
  </cols>
  <sheetData>
    <row r="1" spans="1:32" s="2" customFormat="1" x14ac:dyDescent="0.2">
      <c r="A1" s="2" t="s">
        <v>1</v>
      </c>
      <c r="C1" s="3"/>
      <c r="D1" s="3"/>
      <c r="U1" s="3"/>
      <c r="V1" s="3"/>
      <c r="Y1" s="13"/>
      <c r="Z1" s="13"/>
    </row>
    <row r="2" spans="1:32" s="4" customFormat="1" ht="12.75" customHeight="1" thickBot="1" x14ac:dyDescent="0.25">
      <c r="C2" s="167" t="s">
        <v>320</v>
      </c>
      <c r="D2" s="167"/>
      <c r="E2" s="167" t="s">
        <v>325</v>
      </c>
      <c r="F2" s="167"/>
      <c r="G2" s="167" t="s">
        <v>321</v>
      </c>
      <c r="H2" s="167"/>
      <c r="I2" s="167" t="s">
        <v>326</v>
      </c>
      <c r="J2" s="167"/>
      <c r="K2" s="167"/>
      <c r="L2" s="167"/>
      <c r="M2" s="167"/>
      <c r="N2" s="167"/>
      <c r="O2" s="167" t="s">
        <v>322</v>
      </c>
      <c r="P2" s="167"/>
      <c r="Q2" s="167"/>
      <c r="R2" s="167"/>
      <c r="S2" s="167"/>
      <c r="T2" s="167"/>
      <c r="U2" s="167" t="s">
        <v>327</v>
      </c>
      <c r="V2" s="167"/>
      <c r="W2" s="167" t="s">
        <v>324</v>
      </c>
      <c r="X2" s="167"/>
      <c r="Y2" s="167"/>
      <c r="Z2" s="167"/>
      <c r="AA2" s="167" t="s">
        <v>315</v>
      </c>
      <c r="AB2" s="167"/>
      <c r="AC2" s="167" t="s">
        <v>313</v>
      </c>
      <c r="AD2" s="167"/>
      <c r="AE2" s="167"/>
      <c r="AF2" s="167"/>
    </row>
    <row r="3" spans="1:32" s="3" customFormat="1" ht="30" customHeight="1" thickBot="1" x14ac:dyDescent="0.25">
      <c r="A3" s="181" t="s">
        <v>25</v>
      </c>
      <c r="B3" s="5" t="s">
        <v>236</v>
      </c>
      <c r="C3" s="168">
        <v>189366</v>
      </c>
      <c r="D3" s="170"/>
      <c r="E3" s="168">
        <v>112893</v>
      </c>
      <c r="F3" s="169"/>
      <c r="G3" s="203">
        <v>204845</v>
      </c>
      <c r="H3" s="205"/>
      <c r="I3" s="173">
        <v>176284</v>
      </c>
      <c r="J3" s="174"/>
      <c r="K3" s="174"/>
      <c r="L3" s="174"/>
      <c r="M3" s="174"/>
      <c r="N3" s="175"/>
      <c r="O3" s="173">
        <v>200095</v>
      </c>
      <c r="P3" s="174"/>
      <c r="Q3" s="174"/>
      <c r="R3" s="174"/>
      <c r="S3" s="174"/>
      <c r="T3" s="175"/>
      <c r="U3" s="168">
        <v>203375</v>
      </c>
      <c r="V3" s="170"/>
      <c r="W3" s="203">
        <v>205613</v>
      </c>
      <c r="X3" s="205"/>
      <c r="Y3" s="205"/>
      <c r="Z3" s="204"/>
      <c r="AA3" s="203" t="s">
        <v>240</v>
      </c>
      <c r="AB3" s="204"/>
      <c r="AC3" s="214">
        <v>203089</v>
      </c>
      <c r="AD3" s="215"/>
      <c r="AE3" s="215"/>
      <c r="AF3" s="216"/>
    </row>
    <row r="4" spans="1:32" s="3" customFormat="1" ht="35.1" customHeight="1" thickBot="1" x14ac:dyDescent="0.25">
      <c r="A4" s="182"/>
      <c r="B4" s="7" t="s">
        <v>26</v>
      </c>
      <c r="C4" s="48" t="s">
        <v>197</v>
      </c>
      <c r="D4" s="51"/>
      <c r="E4" s="139" t="s">
        <v>314</v>
      </c>
      <c r="F4" s="141"/>
      <c r="G4" s="179" t="s">
        <v>210</v>
      </c>
      <c r="H4" s="207"/>
      <c r="I4" s="139" t="s">
        <v>202</v>
      </c>
      <c r="J4" s="140"/>
      <c r="K4" s="140"/>
      <c r="L4" s="140"/>
      <c r="M4" s="140"/>
      <c r="N4" s="141"/>
      <c r="O4" s="139" t="s">
        <v>167</v>
      </c>
      <c r="P4" s="140"/>
      <c r="Q4" s="140"/>
      <c r="R4" s="140"/>
      <c r="S4" s="140"/>
      <c r="T4" s="141"/>
      <c r="U4" s="179" t="s">
        <v>270</v>
      </c>
      <c r="V4" s="180"/>
      <c r="W4" s="179" t="s">
        <v>166</v>
      </c>
      <c r="X4" s="207"/>
      <c r="Y4" s="207"/>
      <c r="Z4" s="180"/>
      <c r="AA4" s="142" t="s">
        <v>93</v>
      </c>
      <c r="AB4" s="143"/>
      <c r="AC4" s="217" t="s">
        <v>253</v>
      </c>
      <c r="AD4" s="218"/>
      <c r="AE4" s="218"/>
      <c r="AF4" s="219"/>
    </row>
    <row r="5" spans="1:32" s="3" customFormat="1" ht="35.1" customHeight="1" thickBot="1" x14ac:dyDescent="0.25">
      <c r="A5" s="183"/>
      <c r="B5" s="5"/>
      <c r="C5" s="50" t="s">
        <v>107</v>
      </c>
      <c r="D5" s="52"/>
      <c r="E5" s="139" t="s">
        <v>115</v>
      </c>
      <c r="F5" s="141"/>
      <c r="G5" s="139" t="s">
        <v>133</v>
      </c>
      <c r="H5" s="141"/>
      <c r="I5" s="139" t="s">
        <v>117</v>
      </c>
      <c r="J5" s="141"/>
      <c r="K5" s="139" t="s">
        <v>116</v>
      </c>
      <c r="L5" s="141"/>
      <c r="M5" s="139" t="s">
        <v>118</v>
      </c>
      <c r="N5" s="141"/>
      <c r="O5" s="139" t="s">
        <v>157</v>
      </c>
      <c r="P5" s="141"/>
      <c r="Q5" s="139" t="s">
        <v>158</v>
      </c>
      <c r="R5" s="141"/>
      <c r="S5" s="139" t="s">
        <v>159</v>
      </c>
      <c r="T5" s="141"/>
      <c r="U5" s="179" t="s">
        <v>269</v>
      </c>
      <c r="V5" s="180"/>
      <c r="W5" s="139" t="s">
        <v>108</v>
      </c>
      <c r="X5" s="141"/>
      <c r="Y5" s="139" t="s">
        <v>109</v>
      </c>
      <c r="Z5" s="141"/>
      <c r="AA5" s="142" t="s">
        <v>119</v>
      </c>
      <c r="AB5" s="143"/>
      <c r="AC5" s="142" t="s">
        <v>125</v>
      </c>
      <c r="AD5" s="143"/>
      <c r="AE5" s="139" t="s">
        <v>132</v>
      </c>
      <c r="AF5" s="141"/>
    </row>
    <row r="6" spans="1:32" s="3" customFormat="1" ht="15.75" x14ac:dyDescent="0.2">
      <c r="A6" s="113"/>
      <c r="B6" s="117" t="s">
        <v>257</v>
      </c>
      <c r="C6" s="152" t="s">
        <v>271</v>
      </c>
      <c r="D6" s="153"/>
      <c r="E6" s="152" t="s">
        <v>273</v>
      </c>
      <c r="F6" s="153"/>
      <c r="G6" s="148">
        <v>37.783019000000003</v>
      </c>
      <c r="H6" s="149"/>
      <c r="I6" s="148">
        <v>39.70082</v>
      </c>
      <c r="J6" s="149"/>
      <c r="K6" s="148">
        <v>39.317300000000003</v>
      </c>
      <c r="L6" s="149"/>
      <c r="M6" s="148">
        <v>39.562240000000003</v>
      </c>
      <c r="N6" s="149"/>
      <c r="O6" s="148">
        <v>38.930371780000002</v>
      </c>
      <c r="P6" s="149"/>
      <c r="Q6" s="148">
        <v>39.00804145</v>
      </c>
      <c r="R6" s="149"/>
      <c r="S6" s="148">
        <v>39.343961839999999</v>
      </c>
      <c r="T6" s="149"/>
      <c r="U6" s="156" t="s">
        <v>267</v>
      </c>
      <c r="V6" s="149"/>
      <c r="W6" s="148" t="s">
        <v>263</v>
      </c>
      <c r="X6" s="149"/>
      <c r="Y6" s="148" t="s">
        <v>305</v>
      </c>
      <c r="Z6" s="149"/>
      <c r="AA6" s="152" t="s">
        <v>275</v>
      </c>
      <c r="AB6" s="153"/>
      <c r="AC6" s="148">
        <v>38.895589999999999</v>
      </c>
      <c r="AD6" s="149"/>
      <c r="AE6" s="148">
        <v>38.326729999999998</v>
      </c>
      <c r="AF6" s="149"/>
    </row>
    <row r="7" spans="1:32" s="3" customFormat="1" ht="16.5" thickBot="1" x14ac:dyDescent="0.25">
      <c r="A7" s="113"/>
      <c r="B7" s="117" t="s">
        <v>258</v>
      </c>
      <c r="C7" s="154" t="s">
        <v>272</v>
      </c>
      <c r="D7" s="155"/>
      <c r="E7" s="154" t="s">
        <v>274</v>
      </c>
      <c r="F7" s="155"/>
      <c r="G7" s="158">
        <v>80.478217000000001</v>
      </c>
      <c r="H7" s="159"/>
      <c r="I7" s="158">
        <v>-79.789400000000001</v>
      </c>
      <c r="J7" s="159"/>
      <c r="K7" s="158">
        <v>-80.220160000000007</v>
      </c>
      <c r="L7" s="159"/>
      <c r="M7" s="158">
        <v>-79.812989999999999</v>
      </c>
      <c r="N7" s="159"/>
      <c r="O7" s="158">
        <v>-79.905321130000004</v>
      </c>
      <c r="P7" s="159"/>
      <c r="Q7" s="158">
        <v>-80.30804784</v>
      </c>
      <c r="R7" s="159"/>
      <c r="S7" s="158">
        <v>-80.23740574</v>
      </c>
      <c r="T7" s="159"/>
      <c r="U7" s="165" t="s">
        <v>268</v>
      </c>
      <c r="V7" s="151"/>
      <c r="W7" s="158" t="s">
        <v>264</v>
      </c>
      <c r="X7" s="159"/>
      <c r="Y7" s="158" t="s">
        <v>306</v>
      </c>
      <c r="Z7" s="159"/>
      <c r="AA7" s="154" t="s">
        <v>276</v>
      </c>
      <c r="AB7" s="155"/>
      <c r="AC7" s="158">
        <v>-79.767989999999998</v>
      </c>
      <c r="AD7" s="159"/>
      <c r="AE7" s="158">
        <v>-80.835350000000005</v>
      </c>
      <c r="AF7" s="159"/>
    </row>
    <row r="8" spans="1:32" s="3" customFormat="1" ht="20.100000000000001" customHeight="1" thickBot="1" x14ac:dyDescent="0.25">
      <c r="A8" s="220"/>
      <c r="B8" s="14" t="s">
        <v>30</v>
      </c>
      <c r="C8" s="54" t="s">
        <v>56</v>
      </c>
      <c r="D8" s="55"/>
      <c r="E8" s="144" t="s">
        <v>54</v>
      </c>
      <c r="F8" s="145"/>
      <c r="G8" s="144" t="s">
        <v>98</v>
      </c>
      <c r="H8" s="145"/>
      <c r="I8" s="144" t="s">
        <v>35</v>
      </c>
      <c r="J8" s="145"/>
      <c r="K8" s="144" t="s">
        <v>33</v>
      </c>
      <c r="L8" s="145"/>
      <c r="M8" s="144" t="s">
        <v>329</v>
      </c>
      <c r="N8" s="145"/>
      <c r="O8" s="144" t="s">
        <v>160</v>
      </c>
      <c r="P8" s="145"/>
      <c r="Q8" s="144" t="s">
        <v>162</v>
      </c>
      <c r="R8" s="145"/>
      <c r="S8" s="144" t="s">
        <v>164</v>
      </c>
      <c r="T8" s="145"/>
      <c r="U8" s="56" t="s">
        <v>265</v>
      </c>
      <c r="V8" s="57"/>
      <c r="W8" s="144" t="s">
        <v>58</v>
      </c>
      <c r="X8" s="145"/>
      <c r="Y8" s="144" t="s">
        <v>60</v>
      </c>
      <c r="Z8" s="145"/>
      <c r="AA8" s="144" t="s">
        <v>50</v>
      </c>
      <c r="AB8" s="145"/>
      <c r="AC8" s="144" t="s">
        <v>45</v>
      </c>
      <c r="AD8" s="145"/>
      <c r="AE8" s="144" t="s">
        <v>43</v>
      </c>
      <c r="AF8" s="145"/>
    </row>
    <row r="9" spans="1:32" s="3" customFormat="1" ht="20.100000000000001" customHeight="1" thickBot="1" x14ac:dyDescent="0.25">
      <c r="A9" s="221"/>
      <c r="B9" s="12"/>
      <c r="C9" s="56" t="s">
        <v>57</v>
      </c>
      <c r="D9" s="57"/>
      <c r="E9" s="146" t="s">
        <v>72</v>
      </c>
      <c r="F9" s="147"/>
      <c r="G9" s="146" t="s">
        <v>134</v>
      </c>
      <c r="H9" s="147"/>
      <c r="I9" s="184" t="s">
        <v>36</v>
      </c>
      <c r="J9" s="185"/>
      <c r="K9" s="146" t="s">
        <v>42</v>
      </c>
      <c r="L9" s="147"/>
      <c r="M9" s="184" t="s">
        <v>51</v>
      </c>
      <c r="N9" s="185"/>
      <c r="O9" s="184" t="s">
        <v>161</v>
      </c>
      <c r="P9" s="185"/>
      <c r="Q9" s="146" t="s">
        <v>163</v>
      </c>
      <c r="R9" s="147"/>
      <c r="S9" s="184" t="s">
        <v>165</v>
      </c>
      <c r="T9" s="185"/>
      <c r="U9" s="56" t="s">
        <v>266</v>
      </c>
      <c r="V9" s="57"/>
      <c r="W9" s="146" t="s">
        <v>59</v>
      </c>
      <c r="X9" s="147"/>
      <c r="Y9" s="146" t="s">
        <v>61</v>
      </c>
      <c r="Z9" s="147"/>
      <c r="AA9" s="146" t="s">
        <v>94</v>
      </c>
      <c r="AB9" s="147"/>
      <c r="AC9" s="146" t="s">
        <v>34</v>
      </c>
      <c r="AD9" s="147"/>
      <c r="AE9" s="184" t="s">
        <v>44</v>
      </c>
      <c r="AF9" s="185"/>
    </row>
    <row r="10" spans="1:32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77.64</v>
      </c>
      <c r="E11" s="114">
        <v>85.5</v>
      </c>
      <c r="F11" s="18">
        <f>IF(E11="No Bid","",IF(E11&lt;&gt;0,E11+'Basic Price Adjustment'!$E33,""))</f>
        <v>84.2</v>
      </c>
      <c r="G11" s="114">
        <v>65</v>
      </c>
      <c r="H11" s="18">
        <f>IF(G11="No Bid","",IF(G11&lt;&gt;0,G11+'Basic Price Adjustment'!$E33,""))</f>
        <v>63.7</v>
      </c>
      <c r="I11" s="114">
        <v>55</v>
      </c>
      <c r="J11" s="18">
        <f>IF(I11="No Bid","",IF(I11&lt;&gt;0,I11+'Basic Price Adjustment'!$E33,""))</f>
        <v>53.7</v>
      </c>
      <c r="K11" s="114">
        <v>65.5</v>
      </c>
      <c r="L11" s="18">
        <f>IF(K11="No Bid","",IF(K11&lt;&gt;0,K11+'Basic Price Adjustment'!$E33,""))</f>
        <v>64.2</v>
      </c>
      <c r="M11" s="114">
        <v>55</v>
      </c>
      <c r="N11" s="18">
        <f>IF(M11="No Bid","",IF(M11&lt;&gt;0,M11+'Basic Price Adjustment'!$E33,""))</f>
        <v>53.7</v>
      </c>
      <c r="O11" s="114">
        <v>66.31</v>
      </c>
      <c r="P11" s="18">
        <f>IF(O11="No Bid","",IF(O11&lt;&gt;0,O11+'Basic Price Adjustment'!$E33,""))</f>
        <v>65.010000000000005</v>
      </c>
      <c r="Q11" s="114">
        <v>70.959999999999994</v>
      </c>
      <c r="R11" s="18">
        <f>IF(Q11="No Bid","",IF(Q11&lt;&gt;0,Q11+'Basic Price Adjustment'!$E33,""))</f>
        <v>69.66</v>
      </c>
      <c r="S11" s="114">
        <v>70.959999999999994</v>
      </c>
      <c r="T11" s="18">
        <f>IF(S11="No Bid","",IF(S11&lt;&gt;0,S11+'Basic Price Adjustment'!$E33,""))</f>
        <v>69.66</v>
      </c>
      <c r="U11" s="114">
        <v>82</v>
      </c>
      <c r="V11" s="18">
        <f>IF(U11="No Bid","",IF(U11&lt;&gt;0,U11+'Basic Price Adjustment'!$E33,""))</f>
        <v>80.7</v>
      </c>
      <c r="W11" s="114">
        <v>72</v>
      </c>
      <c r="X11" s="18">
        <f>IF(W11="No Bid","",IF(W11&lt;&gt;0,W11+'Basic Price Adjustment'!$E33,""))</f>
        <v>70.7</v>
      </c>
      <c r="Y11" s="114">
        <v>62</v>
      </c>
      <c r="Z11" s="18">
        <f>IF(Y11="No Bid","",IF(Y11&lt;&gt;0,Y11+'Basic Price Adjustment'!$E33,""))</f>
        <v>60.7</v>
      </c>
      <c r="AA11" s="114">
        <v>67</v>
      </c>
      <c r="AB11" s="18">
        <f>IF(AA11="No Bid","",IF(AA11&lt;&gt;0,AA11+'Basic Price Adjustment'!$E33,""))</f>
        <v>65.7</v>
      </c>
      <c r="AC11" s="114">
        <v>68.25</v>
      </c>
      <c r="AD11" s="18">
        <f>IF(AC11="No Bid","",IF(AC11&lt;&gt;0,AC11+'Basic Price Adjustment'!$E33,""))</f>
        <v>66.95</v>
      </c>
      <c r="AE11" s="114">
        <v>95</v>
      </c>
      <c r="AF11" s="18">
        <f>IF(AE11="No Bid","",IF(AE11&lt;&gt;0,AE11+'Basic Price Adjustment'!$E33,""))</f>
        <v>93.7</v>
      </c>
    </row>
    <row r="12" spans="1:32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78.430000000000007</v>
      </c>
      <c r="E12" s="114">
        <v>88.75</v>
      </c>
      <c r="F12" s="18">
        <f>IF(E12="No Bid","",IF(E12&lt;&gt;0,E12+'Basic Price Adjustment'!$E34,""))</f>
        <v>87.29</v>
      </c>
      <c r="G12" s="114"/>
      <c r="H12" s="18" t="str">
        <f>IF(G12="No Bid","",IF(G12&lt;&gt;0,G12+'Basic Price Adjustment'!$E34,""))</f>
        <v/>
      </c>
      <c r="I12" s="114">
        <v>57.25</v>
      </c>
      <c r="J12" s="18">
        <f>IF(I12="No Bid","",IF(I12&lt;&gt;0,I12+'Basic Price Adjustment'!$E34,""))</f>
        <v>55.79</v>
      </c>
      <c r="K12" s="114">
        <v>69</v>
      </c>
      <c r="L12" s="18">
        <f>IF(K12="No Bid","",IF(K12&lt;&gt;0,K12+'Basic Price Adjustment'!$E34,""))</f>
        <v>67.540000000000006</v>
      </c>
      <c r="M12" s="114">
        <v>57.25</v>
      </c>
      <c r="N12" s="18">
        <f>IF(M12="No Bid","",IF(M12&lt;&gt;0,M12+'Basic Price Adjustment'!$E34,""))</f>
        <v>55.79</v>
      </c>
      <c r="O12" s="114">
        <v>65.83</v>
      </c>
      <c r="P12" s="18">
        <f>IF(O12="No Bid","",IF(O12&lt;&gt;0,O12+'Basic Price Adjustment'!$E34,""))</f>
        <v>64.37</v>
      </c>
      <c r="Q12" s="114">
        <v>74.989999999999995</v>
      </c>
      <c r="R12" s="18">
        <f>IF(Q12="No Bid","",IF(Q12&lt;&gt;0,Q12+'Basic Price Adjustment'!$E34,""))</f>
        <v>73.53</v>
      </c>
      <c r="S12" s="114">
        <v>74.989999999999995</v>
      </c>
      <c r="T12" s="18">
        <f>IF(S12="No Bid","",IF(S12&lt;&gt;0,S12+'Basic Price Adjustment'!$E34,""))</f>
        <v>73.53</v>
      </c>
      <c r="U12" s="114">
        <v>88</v>
      </c>
      <c r="V12" s="18">
        <f>IF(U12="No Bid","",IF(U12&lt;&gt;0,U12+'Basic Price Adjustment'!$E34,""))</f>
        <v>86.54</v>
      </c>
      <c r="W12" s="114">
        <v>79</v>
      </c>
      <c r="X12" s="18">
        <f>IF(W12="No Bid","",IF(W12&lt;&gt;0,W12+'Basic Price Adjustment'!$E34,""))</f>
        <v>77.540000000000006</v>
      </c>
      <c r="Y12" s="114">
        <v>68</v>
      </c>
      <c r="Z12" s="18">
        <f>IF(Y12="No Bid","",IF(Y12&lt;&gt;0,Y12+'Basic Price Adjustment'!$E34,""))</f>
        <v>66.540000000000006</v>
      </c>
      <c r="AA12" s="114">
        <v>70</v>
      </c>
      <c r="AB12" s="18">
        <f>IF(AA12="No Bid","",IF(AA12&lt;&gt;0,AA12+'Basic Price Adjustment'!$E34,""))</f>
        <v>68.540000000000006</v>
      </c>
      <c r="AC12" s="114">
        <v>68.25</v>
      </c>
      <c r="AD12" s="18">
        <f>IF(AC12="No Bid","",IF(AC12&lt;&gt;0,AC12+'Basic Price Adjustment'!$E34,""))</f>
        <v>66.790000000000006</v>
      </c>
      <c r="AE12" s="114">
        <v>95</v>
      </c>
      <c r="AF12" s="18">
        <f>IF(AE12="No Bid","",IF(AE12&lt;&gt;0,AE12+'Basic Price Adjustment'!$E34,""))</f>
        <v>93.54</v>
      </c>
    </row>
    <row r="13" spans="1:32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79.069999999999993</v>
      </c>
      <c r="E13" s="114">
        <v>88</v>
      </c>
      <c r="F13" s="18">
        <f>IF(E13="No Bid","",IF(E13&lt;&gt;0,E13+'Basic Price Adjustment'!$E35,""))</f>
        <v>86.35</v>
      </c>
      <c r="G13" s="114">
        <v>74.5</v>
      </c>
      <c r="H13" s="18">
        <f>IF(G13="No Bid","",IF(G13&lt;&gt;0,G13+'Basic Price Adjustment'!$E35,""))</f>
        <v>72.849999999999994</v>
      </c>
      <c r="I13" s="114">
        <v>57.75</v>
      </c>
      <c r="J13" s="18">
        <f>IF(I13="No Bid","",IF(I13&lt;&gt;0,I13+'Basic Price Adjustment'!$E35,""))</f>
        <v>56.1</v>
      </c>
      <c r="K13" s="114">
        <v>68</v>
      </c>
      <c r="L13" s="18">
        <f>IF(K13="No Bid","",IF(K13&lt;&gt;0,K13+'Basic Price Adjustment'!$E35,""))</f>
        <v>66.349999999999994</v>
      </c>
      <c r="M13" s="114">
        <v>57.75</v>
      </c>
      <c r="N13" s="18">
        <f>IF(M13="No Bid","",IF(M13&lt;&gt;0,M13+'Basic Price Adjustment'!$E35,""))</f>
        <v>56.1</v>
      </c>
      <c r="O13" s="114">
        <v>71.680000000000007</v>
      </c>
      <c r="P13" s="18">
        <f>IF(O13="No Bid","",IF(O13&lt;&gt;0,O13+'Basic Price Adjustment'!$E35,""))</f>
        <v>70.03</v>
      </c>
      <c r="Q13" s="114">
        <v>75.260000000000005</v>
      </c>
      <c r="R13" s="18">
        <f>IF(Q13="No Bid","",IF(Q13&lt;&gt;0,Q13+'Basic Price Adjustment'!$E35,""))</f>
        <v>73.61</v>
      </c>
      <c r="S13" s="114">
        <v>75.260000000000005</v>
      </c>
      <c r="T13" s="18">
        <f>IF(S13="No Bid","",IF(S13&lt;&gt;0,S13+'Basic Price Adjustment'!$E35,""))</f>
        <v>73.61</v>
      </c>
      <c r="U13" s="114">
        <v>88</v>
      </c>
      <c r="V13" s="18">
        <f>IF(U13="No Bid","",IF(U13&lt;&gt;0,U13+'Basic Price Adjustment'!$E35,""))</f>
        <v>86.35</v>
      </c>
      <c r="W13" s="114">
        <v>77</v>
      </c>
      <c r="X13" s="18">
        <f>IF(W13="No Bid","",IF(W13&lt;&gt;0,W13+'Basic Price Adjustment'!$E35,""))</f>
        <v>75.349999999999994</v>
      </c>
      <c r="Y13" s="114">
        <v>66</v>
      </c>
      <c r="Z13" s="18">
        <f>IF(Y13="No Bid","",IF(Y13&lt;&gt;0,Y13+'Basic Price Adjustment'!$E35,""))</f>
        <v>64.349999999999994</v>
      </c>
      <c r="AA13" s="114">
        <v>72</v>
      </c>
      <c r="AB13" s="18">
        <f>IF(AA13="No Bid","",IF(AA13&lt;&gt;0,AA13+'Basic Price Adjustment'!$E35,""))</f>
        <v>70.349999999999994</v>
      </c>
      <c r="AC13" s="114">
        <v>74.25</v>
      </c>
      <c r="AD13" s="18">
        <f>IF(AC13="No Bid","",IF(AC13&lt;&gt;0,AC13+'Basic Price Adjustment'!$E35,""))</f>
        <v>72.599999999999994</v>
      </c>
      <c r="AE13" s="114">
        <v>99</v>
      </c>
      <c r="AF13" s="18">
        <f>IF(AE13="No Bid","",IF(AE13&lt;&gt;0,AE13+'Basic Price Adjustment'!$E35,""))</f>
        <v>97.35</v>
      </c>
    </row>
    <row r="14" spans="1:32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79.069999999999993</v>
      </c>
      <c r="E14" s="114">
        <v>88</v>
      </c>
      <c r="F14" s="18">
        <f>IF(E14="No Bid","",IF(E14&lt;&gt;0,E14+'Basic Price Adjustment'!$E36,""))</f>
        <v>86.35</v>
      </c>
      <c r="G14" s="114">
        <v>74.5</v>
      </c>
      <c r="H14" s="18">
        <f>IF(G14="No Bid","",IF(G14&lt;&gt;0,G14+'Basic Price Adjustment'!$E36,""))</f>
        <v>72.849999999999994</v>
      </c>
      <c r="I14" s="114">
        <v>57.75</v>
      </c>
      <c r="J14" s="18">
        <f>IF(I14="No Bid","",IF(I14&lt;&gt;0,I14+'Basic Price Adjustment'!$E36,""))</f>
        <v>56.1</v>
      </c>
      <c r="K14" s="114">
        <v>68</v>
      </c>
      <c r="L14" s="18">
        <f>IF(K14="No Bid","",IF(K14&lt;&gt;0,K14+'Basic Price Adjustment'!$E36,""))</f>
        <v>66.349999999999994</v>
      </c>
      <c r="M14" s="114">
        <v>57.75</v>
      </c>
      <c r="N14" s="18">
        <f>IF(M14="No Bid","",IF(M14&lt;&gt;0,M14+'Basic Price Adjustment'!$E36,""))</f>
        <v>56.1</v>
      </c>
      <c r="O14" s="114">
        <v>71.680000000000007</v>
      </c>
      <c r="P14" s="18">
        <f>IF(O14="No Bid","",IF(O14&lt;&gt;0,O14+'Basic Price Adjustment'!$E36,""))</f>
        <v>70.03</v>
      </c>
      <c r="Q14" s="114">
        <v>75.260000000000005</v>
      </c>
      <c r="R14" s="18">
        <f>IF(Q14="No Bid","",IF(Q14&lt;&gt;0,Q14+'Basic Price Adjustment'!$E36,""))</f>
        <v>73.61</v>
      </c>
      <c r="S14" s="114">
        <v>75.260000000000005</v>
      </c>
      <c r="T14" s="18">
        <f>IF(S14="No Bid","",IF(S14&lt;&gt;0,S14+'Basic Price Adjustment'!$E36,""))</f>
        <v>73.61</v>
      </c>
      <c r="U14" s="114">
        <v>88</v>
      </c>
      <c r="V14" s="18">
        <f>IF(U14="No Bid","",IF(U14&lt;&gt;0,U14+'Basic Price Adjustment'!$E36,""))</f>
        <v>86.35</v>
      </c>
      <c r="W14" s="114">
        <v>77</v>
      </c>
      <c r="X14" s="18">
        <f>IF(W14="No Bid","",IF(W14&lt;&gt;0,W14+'Basic Price Adjustment'!$E36,""))</f>
        <v>75.349999999999994</v>
      </c>
      <c r="Y14" s="114">
        <v>66</v>
      </c>
      <c r="Z14" s="18">
        <f>IF(Y14="No Bid","",IF(Y14&lt;&gt;0,Y14+'Basic Price Adjustment'!$E36,""))</f>
        <v>64.349999999999994</v>
      </c>
      <c r="AA14" s="114">
        <v>72</v>
      </c>
      <c r="AB14" s="18">
        <f>IF(AA14="No Bid","",IF(AA14&lt;&gt;0,AA14+'Basic Price Adjustment'!$E36,""))</f>
        <v>70.349999999999994</v>
      </c>
      <c r="AC14" s="114">
        <v>74.25</v>
      </c>
      <c r="AD14" s="18">
        <f>IF(AC14="No Bid","",IF(AC14&lt;&gt;0,AC14+'Basic Price Adjustment'!$E36,""))</f>
        <v>72.599999999999994</v>
      </c>
      <c r="AE14" s="114">
        <v>99</v>
      </c>
      <c r="AF14" s="18">
        <f>IF(AE14="No Bid","",IF(AE14&lt;&gt;0,AE14+'Basic Price Adjustment'!$E36,""))</f>
        <v>97.35</v>
      </c>
    </row>
    <row r="15" spans="1:32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79.680000000000007</v>
      </c>
      <c r="E15" s="114">
        <v>89.25</v>
      </c>
      <c r="F15" s="18">
        <f>IF(E15="No Bid","",IF(E15&lt;&gt;0,E15+'Basic Price Adjustment'!$E37,""))</f>
        <v>87.54</v>
      </c>
      <c r="G15" s="114">
        <v>78.5</v>
      </c>
      <c r="H15" s="18">
        <f>IF(G15="No Bid","",IF(G15&lt;&gt;0,G15+'Basic Price Adjustment'!$E37,""))</f>
        <v>76.790000000000006</v>
      </c>
      <c r="I15" s="114">
        <v>58.5</v>
      </c>
      <c r="J15" s="18">
        <f>IF(I15="No Bid","",IF(I15&lt;&gt;0,I15+'Basic Price Adjustment'!$E37,""))</f>
        <v>56.79</v>
      </c>
      <c r="K15" s="114">
        <v>69</v>
      </c>
      <c r="L15" s="18">
        <f>IF(K15="No Bid","",IF(K15&lt;&gt;0,K15+'Basic Price Adjustment'!$E37,""))</f>
        <v>67.290000000000006</v>
      </c>
      <c r="M15" s="114">
        <v>58.5</v>
      </c>
      <c r="N15" s="18">
        <f>IF(M15="No Bid","",IF(M15&lt;&gt;0,M15+'Basic Price Adjustment'!$E37,""))</f>
        <v>56.79</v>
      </c>
      <c r="O15" s="114">
        <v>72.78</v>
      </c>
      <c r="P15" s="18">
        <f>IF(O15="No Bid","",IF(O15&lt;&gt;0,O15+'Basic Price Adjustment'!$E37,""))</f>
        <v>71.070000000000007</v>
      </c>
      <c r="Q15" s="114">
        <v>75.459999999999994</v>
      </c>
      <c r="R15" s="18">
        <f>IF(Q15="No Bid","",IF(Q15&lt;&gt;0,Q15+'Basic Price Adjustment'!$E37,""))</f>
        <v>73.75</v>
      </c>
      <c r="S15" s="114">
        <v>75.459999999999994</v>
      </c>
      <c r="T15" s="18">
        <f>IF(S15="No Bid","",IF(S15&lt;&gt;0,S15+'Basic Price Adjustment'!$E37,""))</f>
        <v>73.75</v>
      </c>
      <c r="U15" s="114">
        <v>88</v>
      </c>
      <c r="V15" s="18">
        <f>IF(U15="No Bid","",IF(U15&lt;&gt;0,U15+'Basic Price Adjustment'!$E37,""))</f>
        <v>86.29</v>
      </c>
      <c r="W15" s="114">
        <v>77</v>
      </c>
      <c r="X15" s="18">
        <f>IF(W15="No Bid","",IF(W15&lt;&gt;0,W15+'Basic Price Adjustment'!$E37,""))</f>
        <v>75.290000000000006</v>
      </c>
      <c r="Y15" s="114">
        <v>66</v>
      </c>
      <c r="Z15" s="18">
        <f>IF(Y15="No Bid","",IF(Y15&lt;&gt;0,Y15+'Basic Price Adjustment'!$E37,""))</f>
        <v>64.290000000000006</v>
      </c>
      <c r="AA15" s="114">
        <v>71</v>
      </c>
      <c r="AB15" s="18">
        <f>IF(AA15="No Bid","",IF(AA15&lt;&gt;0,AA15+'Basic Price Adjustment'!$E37,""))</f>
        <v>69.290000000000006</v>
      </c>
      <c r="AC15" s="114">
        <v>74.25</v>
      </c>
      <c r="AD15" s="18">
        <f>IF(AC15="No Bid","",IF(AC15&lt;&gt;0,AC15+'Basic Price Adjustment'!$E37,""))</f>
        <v>72.540000000000006</v>
      </c>
      <c r="AE15" s="114">
        <v>99</v>
      </c>
      <c r="AF15" s="18">
        <f>IF(AE15="No Bid","",IF(AE15&lt;&gt;0,AE15+'Basic Price Adjustment'!$E37,""))</f>
        <v>97.29</v>
      </c>
    </row>
    <row r="16" spans="1:32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89.539999999999992</v>
      </c>
      <c r="E16" s="114">
        <v>102.75</v>
      </c>
      <c r="F16" s="18">
        <f>IF(E16="No Bid","",IF(E16&lt;&gt;0,E16+'Basic Price Adjustment'!$E38,""))</f>
        <v>101.07</v>
      </c>
      <c r="G16" s="114"/>
      <c r="H16" s="18" t="str">
        <f>IF(G16="No Bid","",IF(G16&lt;&gt;0,G16+'Basic Price Adjustment'!$E38,""))</f>
        <v/>
      </c>
      <c r="I16" s="114">
        <v>62</v>
      </c>
      <c r="J16" s="18">
        <f>IF(I16="No Bid","",IF(I16&lt;&gt;0,I16+'Basic Price Adjustment'!$E38,""))</f>
        <v>60.32</v>
      </c>
      <c r="K16" s="114">
        <v>74</v>
      </c>
      <c r="L16" s="18">
        <f>IF(K16="No Bid","",IF(K16&lt;&gt;0,K16+'Basic Price Adjustment'!$E38,""))</f>
        <v>72.319999999999993</v>
      </c>
      <c r="M16" s="114">
        <v>62</v>
      </c>
      <c r="N16" s="18">
        <f>IF(M16="No Bid","",IF(M16&lt;&gt;0,M16+'Basic Price Adjustment'!$E38,""))</f>
        <v>60.32</v>
      </c>
      <c r="O16" s="114">
        <v>75.819999999999993</v>
      </c>
      <c r="P16" s="18">
        <f>IF(O16="No Bid","",IF(O16&lt;&gt;0,O16+'Basic Price Adjustment'!$E38,""))</f>
        <v>74.139999999999986</v>
      </c>
      <c r="Q16" s="114">
        <v>79.3</v>
      </c>
      <c r="R16" s="18">
        <f>IF(Q16="No Bid","",IF(Q16&lt;&gt;0,Q16+'Basic Price Adjustment'!$E38,""))</f>
        <v>77.61999999999999</v>
      </c>
      <c r="S16" s="114">
        <v>79.3</v>
      </c>
      <c r="T16" s="18">
        <f>IF(S16="No Bid","",IF(S16&lt;&gt;0,S16+'Basic Price Adjustment'!$E38,""))</f>
        <v>77.61999999999999</v>
      </c>
      <c r="U16" s="114">
        <v>100</v>
      </c>
      <c r="V16" s="18">
        <f>IF(U16="No Bid","",IF(U16&lt;&gt;0,U16+'Basic Price Adjustment'!$E38,""))</f>
        <v>98.32</v>
      </c>
      <c r="W16" s="114">
        <v>92</v>
      </c>
      <c r="X16" s="18">
        <f>IF(W16="No Bid","",IF(W16&lt;&gt;0,W16+'Basic Price Adjustment'!$E38,""))</f>
        <v>90.32</v>
      </c>
      <c r="Y16" s="114">
        <v>87</v>
      </c>
      <c r="Z16" s="18">
        <f>IF(Y16="No Bid","",IF(Y16&lt;&gt;0,Y16+'Basic Price Adjustment'!$E38,""))</f>
        <v>85.32</v>
      </c>
      <c r="AA16" s="114">
        <v>71</v>
      </c>
      <c r="AB16" s="18">
        <f>IF(AA16="No Bid","",IF(AA16&lt;&gt;0,AA16+'Basic Price Adjustment'!$E38,""))</f>
        <v>69.319999999999993</v>
      </c>
      <c r="AC16" s="114">
        <v>80.5</v>
      </c>
      <c r="AD16" s="18">
        <f>IF(AC16="No Bid","",IF(AC16&lt;&gt;0,AC16+'Basic Price Adjustment'!$E38,""))</f>
        <v>78.819999999999993</v>
      </c>
      <c r="AE16" s="114"/>
      <c r="AF16" s="18" t="str">
        <f>IF(AE16="No Bid","",IF(AE16&lt;&gt;0,AE16+'Basic Price Adjustment'!$E38,""))</f>
        <v/>
      </c>
    </row>
    <row r="17" spans="1:32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81.990000000000009</v>
      </c>
      <c r="E17" s="114">
        <v>89.25</v>
      </c>
      <c r="F17" s="18">
        <f>IF(E17="No Bid","",IF(E17&lt;&gt;0,E17+'Basic Price Adjustment'!$E39,""))</f>
        <v>87.7</v>
      </c>
      <c r="G17" s="114"/>
      <c r="H17" s="18" t="str">
        <f>IF(G17="No Bid","",IF(G17&lt;&gt;0,G17+'Basic Price Adjustment'!$E39,""))</f>
        <v/>
      </c>
      <c r="I17" s="114">
        <v>61</v>
      </c>
      <c r="J17" s="18">
        <f>IF(I17="No Bid","",IF(I17&lt;&gt;0,I17+'Basic Price Adjustment'!$E39,""))</f>
        <v>59.45</v>
      </c>
      <c r="K17" s="114">
        <v>71.8</v>
      </c>
      <c r="L17" s="18">
        <f>IF(K17="No Bid","",IF(K17&lt;&gt;0,K17+'Basic Price Adjustment'!$E39,""))</f>
        <v>70.25</v>
      </c>
      <c r="M17" s="114">
        <v>61</v>
      </c>
      <c r="N17" s="18">
        <f>IF(M17="No Bid","",IF(M17&lt;&gt;0,M17+'Basic Price Adjustment'!$E39,""))</f>
        <v>59.45</v>
      </c>
      <c r="O17" s="114">
        <v>71.709999999999994</v>
      </c>
      <c r="P17" s="18">
        <f>IF(O17="No Bid","",IF(O17&lt;&gt;0,O17+'Basic Price Adjustment'!$E39,""))</f>
        <v>70.16</v>
      </c>
      <c r="Q17" s="114">
        <v>75.3</v>
      </c>
      <c r="R17" s="18">
        <f>IF(Q17="No Bid","",IF(Q17&lt;&gt;0,Q17+'Basic Price Adjustment'!$E39,""))</f>
        <v>73.75</v>
      </c>
      <c r="S17" s="114">
        <v>75.3</v>
      </c>
      <c r="T17" s="18">
        <f>IF(S17="No Bid","",IF(S17&lt;&gt;0,S17+'Basic Price Adjustment'!$E39,""))</f>
        <v>73.75</v>
      </c>
      <c r="U17" s="114">
        <v>88</v>
      </c>
      <c r="V17" s="18">
        <f>IF(U17="No Bid","",IF(U17&lt;&gt;0,U17+'Basic Price Adjustment'!$E39,""))</f>
        <v>86.45</v>
      </c>
      <c r="W17" s="114">
        <v>79</v>
      </c>
      <c r="X17" s="18">
        <f>IF(W17="No Bid","",IF(W17&lt;&gt;0,W17+'Basic Price Adjustment'!$E39,""))</f>
        <v>77.45</v>
      </c>
      <c r="Y17" s="114">
        <v>69</v>
      </c>
      <c r="Z17" s="18">
        <f>IF(Y17="No Bid","",IF(Y17&lt;&gt;0,Y17+'Basic Price Adjustment'!$E39,""))</f>
        <v>67.45</v>
      </c>
      <c r="AA17" s="114">
        <v>76</v>
      </c>
      <c r="AB17" s="18">
        <f>IF(AA17="No Bid","",IF(AA17&lt;&gt;0,AA17+'Basic Price Adjustment'!$E39,""))</f>
        <v>74.45</v>
      </c>
      <c r="AC17" s="114">
        <v>75.5</v>
      </c>
      <c r="AD17" s="18">
        <f>IF(AC17="No Bid","",IF(AC17&lt;&gt;0,AC17+'Basic Price Adjustment'!$E39,""))</f>
        <v>73.95</v>
      </c>
      <c r="AE17" s="114">
        <v>98.5</v>
      </c>
      <c r="AF17" s="18">
        <f>IF(AE17="No Bid","",IF(AE17&lt;&gt;0,AE17+'Basic Price Adjustment'!$E39,""))</f>
        <v>96.95</v>
      </c>
    </row>
    <row r="18" spans="1:32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86.07</v>
      </c>
      <c r="E18" s="114">
        <v>92.25</v>
      </c>
      <c r="F18" s="18">
        <f>IF(E18="No Bid","",IF(E18&lt;&gt;0,E18+'Basic Price Adjustment'!$E40,""))</f>
        <v>90.22</v>
      </c>
      <c r="G18" s="114">
        <v>79.5</v>
      </c>
      <c r="H18" s="18">
        <f>IF(G18="No Bid","",IF(G18&lt;&gt;0,G18+'Basic Price Adjustment'!$E40,""))</f>
        <v>77.47</v>
      </c>
      <c r="I18" s="114">
        <v>67</v>
      </c>
      <c r="J18" s="18">
        <f>IF(I18="No Bid","",IF(I18&lt;&gt;0,I18+'Basic Price Adjustment'!$E40,""))</f>
        <v>64.97</v>
      </c>
      <c r="K18" s="114">
        <v>76</v>
      </c>
      <c r="L18" s="18">
        <f>IF(K18="No Bid","",IF(K18&lt;&gt;0,K18+'Basic Price Adjustment'!$E40,""))</f>
        <v>73.97</v>
      </c>
      <c r="M18" s="114">
        <v>67</v>
      </c>
      <c r="N18" s="18">
        <f>IF(M18="No Bid","",IF(M18&lt;&gt;0,M18+'Basic Price Adjustment'!$E40,""))</f>
        <v>64.97</v>
      </c>
      <c r="O18" s="114">
        <v>80.86</v>
      </c>
      <c r="P18" s="18">
        <f>IF(O18="No Bid","",IF(O18&lt;&gt;0,O18+'Basic Price Adjustment'!$E40,""))</f>
        <v>78.83</v>
      </c>
      <c r="Q18" s="114">
        <v>80.22</v>
      </c>
      <c r="R18" s="18">
        <f>IF(Q18="No Bid","",IF(Q18&lt;&gt;0,Q18+'Basic Price Adjustment'!$E40,""))</f>
        <v>78.19</v>
      </c>
      <c r="S18" s="114">
        <v>80.22</v>
      </c>
      <c r="T18" s="18">
        <f>IF(S18="No Bid","",IF(S18&lt;&gt;0,S18+'Basic Price Adjustment'!$E40,""))</f>
        <v>78.19</v>
      </c>
      <c r="U18" s="114">
        <v>92</v>
      </c>
      <c r="V18" s="18">
        <f>IF(U18="No Bid","",IF(U18&lt;&gt;0,U18+'Basic Price Adjustment'!$E40,""))</f>
        <v>89.97</v>
      </c>
      <c r="W18" s="114">
        <v>80.5</v>
      </c>
      <c r="X18" s="18">
        <f>IF(W18="No Bid","",IF(W18&lt;&gt;0,W18+'Basic Price Adjustment'!$E40,""))</f>
        <v>78.47</v>
      </c>
      <c r="Y18" s="114">
        <v>73.5</v>
      </c>
      <c r="Z18" s="18">
        <f>IF(Y18="No Bid","",IF(Y18&lt;&gt;0,Y18+'Basic Price Adjustment'!$E40,""))</f>
        <v>71.47</v>
      </c>
      <c r="AA18" s="114">
        <v>69.8</v>
      </c>
      <c r="AB18" s="18">
        <f>IF(AA18="No Bid","",IF(AA18&lt;&gt;0,AA18+'Basic Price Adjustment'!$E40,""))</f>
        <v>67.77</v>
      </c>
      <c r="AC18" s="114">
        <v>81</v>
      </c>
      <c r="AD18" s="18">
        <f>IF(AC18="No Bid","",IF(AC18&lt;&gt;0,AC18+'Basic Price Adjustment'!$E40,""))</f>
        <v>78.97</v>
      </c>
      <c r="AE18" s="114">
        <v>108</v>
      </c>
      <c r="AF18" s="18">
        <f>IF(AE18="No Bid","",IF(AE18&lt;&gt;0,AE18+'Basic Price Adjustment'!$E40,""))</f>
        <v>105.97</v>
      </c>
    </row>
    <row r="19" spans="1:32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95.57</v>
      </c>
      <c r="E19" s="114">
        <v>102.75</v>
      </c>
      <c r="F19" s="18">
        <f>IF(E19="No Bid","",IF(E19&lt;&gt;0,E19+'Basic Price Adjustment'!$E41,""))</f>
        <v>100.75</v>
      </c>
      <c r="G19" s="114"/>
      <c r="H19" s="18" t="str">
        <f>IF(G19="No Bid","",IF(G19&lt;&gt;0,G19+'Basic Price Adjustment'!$E41,""))</f>
        <v/>
      </c>
      <c r="I19" s="114">
        <v>70.650000000000006</v>
      </c>
      <c r="J19" s="18">
        <f>IF(I19="No Bid","",IF(I19&lt;&gt;0,I19+'Basic Price Adjustment'!$E41,""))</f>
        <v>68.650000000000006</v>
      </c>
      <c r="K19" s="114">
        <v>80.3</v>
      </c>
      <c r="L19" s="18">
        <f>IF(K19="No Bid","",IF(K19&lt;&gt;0,K19+'Basic Price Adjustment'!$E41,""))</f>
        <v>78.3</v>
      </c>
      <c r="M19" s="114">
        <v>70.650000000000006</v>
      </c>
      <c r="N19" s="18">
        <f>IF(M19="No Bid","",IF(M19&lt;&gt;0,M19+'Basic Price Adjustment'!$E41,""))</f>
        <v>68.650000000000006</v>
      </c>
      <c r="O19" s="114">
        <v>81.650000000000006</v>
      </c>
      <c r="P19" s="18">
        <f>IF(O19="No Bid","",IF(O19&lt;&gt;0,O19+'Basic Price Adjustment'!$E41,""))</f>
        <v>79.650000000000006</v>
      </c>
      <c r="Q19" s="114">
        <v>85.26</v>
      </c>
      <c r="R19" s="18">
        <f>IF(Q19="No Bid","",IF(Q19&lt;&gt;0,Q19+'Basic Price Adjustment'!$E41,""))</f>
        <v>83.26</v>
      </c>
      <c r="S19" s="114">
        <v>85.26</v>
      </c>
      <c r="T19" s="18">
        <f>IF(S19="No Bid","",IF(S19&lt;&gt;0,S19+'Basic Price Adjustment'!$E41,""))</f>
        <v>83.26</v>
      </c>
      <c r="U19" s="114">
        <v>103</v>
      </c>
      <c r="V19" s="18">
        <f>IF(U19="No Bid","",IF(U19&lt;&gt;0,U19+'Basic Price Adjustment'!$E41,""))</f>
        <v>101</v>
      </c>
      <c r="W19" s="114">
        <v>82.5</v>
      </c>
      <c r="X19" s="18">
        <f>IF(W19="No Bid","",IF(W19&lt;&gt;0,W19+'Basic Price Adjustment'!$E41,""))</f>
        <v>80.5</v>
      </c>
      <c r="Y19" s="114">
        <v>75.5</v>
      </c>
      <c r="Z19" s="18">
        <f>IF(Y19="No Bid","",IF(Y19&lt;&gt;0,Y19+'Basic Price Adjustment'!$E41,""))</f>
        <v>73.5</v>
      </c>
      <c r="AA19" s="114">
        <v>72.95</v>
      </c>
      <c r="AB19" s="18">
        <f>IF(AA19="No Bid","",IF(AA19&lt;&gt;0,AA19+'Basic Price Adjustment'!$E41,""))</f>
        <v>70.95</v>
      </c>
      <c r="AC19" s="114">
        <v>83.5</v>
      </c>
      <c r="AD19" s="18">
        <f>IF(AC19="No Bid","",IF(AC19&lt;&gt;0,AC19+'Basic Price Adjustment'!$E41,""))</f>
        <v>81.5</v>
      </c>
      <c r="AE19" s="114">
        <v>110</v>
      </c>
      <c r="AF19" s="18">
        <f>IF(AE19="No Bid","",IF(AE19&lt;&gt;0,AE19+'Basic Price Adjustment'!$E41,""))</f>
        <v>108</v>
      </c>
    </row>
    <row r="20" spans="1:32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86.1</v>
      </c>
      <c r="E20" s="114">
        <v>91.5</v>
      </c>
      <c r="F20" s="18">
        <f>IF(E20="No Bid","",IF(E20&lt;&gt;0,E20+'Basic Price Adjustment'!$E42,""))</f>
        <v>89.5</v>
      </c>
      <c r="G20" s="114">
        <v>79.5</v>
      </c>
      <c r="H20" s="18">
        <f>IF(G20="No Bid","",IF(G20&lt;&gt;0,G20+'Basic Price Adjustment'!$E42,""))</f>
        <v>77.5</v>
      </c>
      <c r="I20" s="114">
        <v>67</v>
      </c>
      <c r="J20" s="18">
        <f>IF(I20="No Bid","",IF(I20&lt;&gt;0,I20+'Basic Price Adjustment'!$E42,""))</f>
        <v>65</v>
      </c>
      <c r="K20" s="114">
        <v>76</v>
      </c>
      <c r="L20" s="18">
        <f>IF(K20="No Bid","",IF(K20&lt;&gt;0,K20+'Basic Price Adjustment'!$E42,""))</f>
        <v>74</v>
      </c>
      <c r="M20" s="114">
        <v>67</v>
      </c>
      <c r="N20" s="18">
        <f>IF(M20="No Bid","",IF(M20&lt;&gt;0,M20+'Basic Price Adjustment'!$E42,""))</f>
        <v>65</v>
      </c>
      <c r="O20" s="114">
        <v>78.900000000000006</v>
      </c>
      <c r="P20" s="18">
        <f>IF(O20="No Bid","",IF(O20&lt;&gt;0,O20+'Basic Price Adjustment'!$E42,""))</f>
        <v>76.900000000000006</v>
      </c>
      <c r="Q20" s="114">
        <v>80.23</v>
      </c>
      <c r="R20" s="18">
        <f>IF(Q20="No Bid","",IF(Q20&lt;&gt;0,Q20+'Basic Price Adjustment'!$E42,""))</f>
        <v>78.23</v>
      </c>
      <c r="S20" s="114">
        <v>80.23</v>
      </c>
      <c r="T20" s="18">
        <f>IF(S20="No Bid","",IF(S20&lt;&gt;0,S20+'Basic Price Adjustment'!$E42,""))</f>
        <v>78.23</v>
      </c>
      <c r="U20" s="114">
        <v>92</v>
      </c>
      <c r="V20" s="18">
        <f>IF(U20="No Bid","",IF(U20&lt;&gt;0,U20+'Basic Price Adjustment'!$E42,""))</f>
        <v>90</v>
      </c>
      <c r="W20" s="114">
        <v>80.5</v>
      </c>
      <c r="X20" s="18">
        <f>IF(W20="No Bid","",IF(W20&lt;&gt;0,W20+'Basic Price Adjustment'!$E42,""))</f>
        <v>78.5</v>
      </c>
      <c r="Y20" s="114">
        <v>73.5</v>
      </c>
      <c r="Z20" s="18">
        <f>IF(Y20="No Bid","",IF(Y20&lt;&gt;0,Y20+'Basic Price Adjustment'!$E42,""))</f>
        <v>71.5</v>
      </c>
      <c r="AA20" s="114">
        <v>79.5</v>
      </c>
      <c r="AB20" s="18">
        <f>IF(AA20="No Bid","",IF(AA20&lt;&gt;0,AA20+'Basic Price Adjustment'!$E42,""))</f>
        <v>77.5</v>
      </c>
      <c r="AC20" s="114">
        <v>81</v>
      </c>
      <c r="AD20" s="18">
        <f>IF(AC20="No Bid","",IF(AC20&lt;&gt;0,AC20+'Basic Price Adjustment'!$E42,""))</f>
        <v>79</v>
      </c>
      <c r="AE20" s="114">
        <v>108</v>
      </c>
      <c r="AF20" s="18">
        <f>IF(AE20="No Bid","",IF(AE20&lt;&gt;0,AE20+'Basic Price Adjustment'!$E42,""))</f>
        <v>106</v>
      </c>
    </row>
    <row r="21" spans="1:32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95.6</v>
      </c>
      <c r="E21" s="114">
        <v>101.75</v>
      </c>
      <c r="F21" s="18">
        <f>IF(E21="No Bid","",IF(E21&lt;&gt;0,E21+'Basic Price Adjustment'!$E43,""))</f>
        <v>99.78</v>
      </c>
      <c r="G21" s="114">
        <v>85</v>
      </c>
      <c r="H21" s="18">
        <f>IF(G21="No Bid","",IF(G21&lt;&gt;0,G21+'Basic Price Adjustment'!$E43,""))</f>
        <v>83.03</v>
      </c>
      <c r="I21" s="114">
        <v>67.8</v>
      </c>
      <c r="J21" s="18">
        <f>IF(I21="No Bid","",IF(I21&lt;&gt;0,I21+'Basic Price Adjustment'!$E43,""))</f>
        <v>65.83</v>
      </c>
      <c r="K21" s="114">
        <v>78</v>
      </c>
      <c r="L21" s="18">
        <f>IF(K21="No Bid","",IF(K21&lt;&gt;0,K21+'Basic Price Adjustment'!$E43,""))</f>
        <v>76.03</v>
      </c>
      <c r="M21" s="114">
        <v>67.8</v>
      </c>
      <c r="N21" s="18">
        <f>IF(M21="No Bid","",IF(M21&lt;&gt;0,M21+'Basic Price Adjustment'!$E43,""))</f>
        <v>65.83</v>
      </c>
      <c r="O21" s="114">
        <v>81.66</v>
      </c>
      <c r="P21" s="18">
        <f>IF(O21="No Bid","",IF(O21&lt;&gt;0,O21+'Basic Price Adjustment'!$E43,""))</f>
        <v>79.69</v>
      </c>
      <c r="Q21" s="114">
        <v>85.42</v>
      </c>
      <c r="R21" s="18">
        <f>IF(Q21="No Bid","",IF(Q21&lt;&gt;0,Q21+'Basic Price Adjustment'!$E43,""))</f>
        <v>83.45</v>
      </c>
      <c r="S21" s="114">
        <v>85.42</v>
      </c>
      <c r="T21" s="18">
        <f>IF(S21="No Bid","",IF(S21&lt;&gt;0,S21+'Basic Price Adjustment'!$E43,""))</f>
        <v>83.45</v>
      </c>
      <c r="U21" s="114">
        <v>100</v>
      </c>
      <c r="V21" s="18">
        <f>IF(U21="No Bid","",IF(U21&lt;&gt;0,U21+'Basic Price Adjustment'!$E43,""))</f>
        <v>98.03</v>
      </c>
      <c r="W21" s="114">
        <v>100</v>
      </c>
      <c r="X21" s="18">
        <f>IF(W21="No Bid","",IF(W21&lt;&gt;0,W21+'Basic Price Adjustment'!$E43,""))</f>
        <v>98.03</v>
      </c>
      <c r="Y21" s="114">
        <v>93</v>
      </c>
      <c r="Z21" s="18">
        <f>IF(Y21="No Bid","",IF(Y21&lt;&gt;0,Y21+'Basic Price Adjustment'!$E43,""))</f>
        <v>91.03</v>
      </c>
      <c r="AA21" s="114">
        <v>81.25</v>
      </c>
      <c r="AB21" s="18">
        <f>IF(AA21="No Bid","",IF(AA21&lt;&gt;0,AA21+'Basic Price Adjustment'!$E43,""))</f>
        <v>79.28</v>
      </c>
      <c r="AC21" s="114">
        <v>83.5</v>
      </c>
      <c r="AD21" s="18">
        <f>IF(AC21="No Bid","",IF(AC21&lt;&gt;0,AC21+'Basic Price Adjustment'!$E43,""))</f>
        <v>81.53</v>
      </c>
      <c r="AE21" s="114">
        <v>110</v>
      </c>
      <c r="AF21" s="18">
        <f>IF(AE21="No Bid","",IF(AE21&lt;&gt;0,AE21+'Basic Price Adjustment'!$E43,""))</f>
        <v>108.03</v>
      </c>
    </row>
    <row r="22" spans="1:32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116.42999999999999</v>
      </c>
      <c r="E22" s="114">
        <v>104</v>
      </c>
      <c r="F22" s="18">
        <f>IF(E22="No Bid","",IF(E22&lt;&gt;0,E22+'Basic Price Adjustment'!$E44,""))</f>
        <v>101.52</v>
      </c>
      <c r="G22" s="114"/>
      <c r="H22" s="18" t="str">
        <f>IF(G22="No Bid","",IF(G22&lt;&gt;0,G22+'Basic Price Adjustment'!$E44,""))</f>
        <v/>
      </c>
      <c r="I22" s="114">
        <v>100</v>
      </c>
      <c r="J22" s="18">
        <f>IF(I22="No Bid","",IF(I22&lt;&gt;0,I22+'Basic Price Adjustment'!$E44,""))</f>
        <v>97.52</v>
      </c>
      <c r="K22" s="114">
        <v>104</v>
      </c>
      <c r="L22" s="18">
        <f>IF(K22="No Bid","",IF(K22&lt;&gt;0,K22+'Basic Price Adjustment'!$E44,""))</f>
        <v>101.52</v>
      </c>
      <c r="M22" s="114">
        <v>100</v>
      </c>
      <c r="N22" s="18">
        <f>IF(M22="No Bid","",IF(M22&lt;&gt;0,M22+'Basic Price Adjustment'!$E44,""))</f>
        <v>97.52</v>
      </c>
      <c r="O22" s="114">
        <v>90</v>
      </c>
      <c r="P22" s="18">
        <f>IF(O22="No Bid","",IF(O22&lt;&gt;0,O22+'Basic Price Adjustment'!$E44,""))</f>
        <v>87.52</v>
      </c>
      <c r="Q22" s="114">
        <v>100.73</v>
      </c>
      <c r="R22" s="18">
        <f>IF(Q22="No Bid","",IF(Q22&lt;&gt;0,Q22+'Basic Price Adjustment'!$E44,""))</f>
        <v>98.25</v>
      </c>
      <c r="S22" s="114">
        <v>108.01</v>
      </c>
      <c r="T22" s="18">
        <f>IF(S22="No Bid","",IF(S22&lt;&gt;0,S22+'Basic Price Adjustment'!$E44,""))</f>
        <v>105.53</v>
      </c>
      <c r="U22" s="114"/>
      <c r="V22" s="18" t="str">
        <f>IF(U22="No Bid","",IF(U22&lt;&gt;0,U22+'Basic Price Adjustment'!$E44,""))</f>
        <v/>
      </c>
      <c r="W22" s="114">
        <v>112</v>
      </c>
      <c r="X22" s="18">
        <f>IF(W22="No Bid","",IF(W22&lt;&gt;0,W22+'Basic Price Adjustment'!$E44,""))</f>
        <v>109.52</v>
      </c>
      <c r="Y22" s="114">
        <v>95</v>
      </c>
      <c r="Z22" s="18">
        <f>IF(Y22="No Bid","",IF(Y22&lt;&gt;0,Y22+'Basic Price Adjustment'!$E44,""))</f>
        <v>92.52</v>
      </c>
      <c r="AA22" s="114">
        <v>103.75</v>
      </c>
      <c r="AB22" s="18">
        <f>IF(AA22="No Bid","",IF(AA22&lt;&gt;0,AA22+'Basic Price Adjustment'!$E44,""))</f>
        <v>101.27</v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</row>
    <row r="23" spans="1:32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116.60000000000001</v>
      </c>
      <c r="E23" s="114">
        <v>104</v>
      </c>
      <c r="F23" s="18">
        <f>IF(E23="No Bid","",IF(E23&lt;&gt;0,E23+'Basic Price Adjustment'!$E45,""))</f>
        <v>101.65</v>
      </c>
      <c r="G23" s="114"/>
      <c r="H23" s="18" t="str">
        <f>IF(G23="No Bid","",IF(G23&lt;&gt;0,G23+'Basic Price Adjustment'!$E45,""))</f>
        <v/>
      </c>
      <c r="I23" s="114">
        <v>103</v>
      </c>
      <c r="J23" s="18">
        <f>IF(I23="No Bid","",IF(I23&lt;&gt;0,I23+'Basic Price Adjustment'!$E45,""))</f>
        <v>100.65</v>
      </c>
      <c r="K23" s="114">
        <v>107</v>
      </c>
      <c r="L23" s="18">
        <f>IF(K23="No Bid","",IF(K23&lt;&gt;0,K23+'Basic Price Adjustment'!$E45,""))</f>
        <v>104.65</v>
      </c>
      <c r="M23" s="114">
        <v>103</v>
      </c>
      <c r="N23" s="18">
        <f>IF(M23="No Bid","",IF(M23&lt;&gt;0,M23+'Basic Price Adjustment'!$E45,""))</f>
        <v>100.65</v>
      </c>
      <c r="O23" s="114">
        <v>91.74</v>
      </c>
      <c r="P23" s="18">
        <f>IF(O23="No Bid","",IF(O23&lt;&gt;0,O23+'Basic Price Adjustment'!$E45,""))</f>
        <v>89.39</v>
      </c>
      <c r="Q23" s="114">
        <v>103.38</v>
      </c>
      <c r="R23" s="18">
        <f>IF(Q23="No Bid","",IF(Q23&lt;&gt;0,Q23+'Basic Price Adjustment'!$E45,""))</f>
        <v>101.03</v>
      </c>
      <c r="S23" s="114">
        <v>110.8</v>
      </c>
      <c r="T23" s="18">
        <f>IF(S23="No Bid","",IF(S23&lt;&gt;0,S23+'Basic Price Adjustment'!$E45,""))</f>
        <v>108.45</v>
      </c>
      <c r="U23" s="114"/>
      <c r="V23" s="18" t="str">
        <f>IF(U23="No Bid","",IF(U23&lt;&gt;0,U23+'Basic Price Adjustment'!$E45,""))</f>
        <v/>
      </c>
      <c r="W23" s="114">
        <v>124</v>
      </c>
      <c r="X23" s="18">
        <f>IF(W23="No Bid","",IF(W23&lt;&gt;0,W23+'Basic Price Adjustment'!$E45,""))</f>
        <v>121.65</v>
      </c>
      <c r="Y23" s="114">
        <v>116</v>
      </c>
      <c r="Z23" s="18">
        <f>IF(Y23="No Bid","",IF(Y23&lt;&gt;0,Y23+'Basic Price Adjustment'!$E45,""))</f>
        <v>113.65</v>
      </c>
      <c r="AA23" s="114">
        <v>108</v>
      </c>
      <c r="AB23" s="18">
        <f>IF(AA23="No Bid","",IF(AA23&lt;&gt;0,AA23+'Basic Price Adjustment'!$E45,""))</f>
        <v>105.65</v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</row>
    <row r="24" spans="1:32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111.55</v>
      </c>
      <c r="E24" s="114">
        <v>104</v>
      </c>
      <c r="F24" s="18">
        <f>IF(E24="No Bid","",IF(E24&lt;&gt;0,E24+'Basic Price Adjustment'!$E46,""))</f>
        <v>101.61</v>
      </c>
      <c r="G24" s="114"/>
      <c r="H24" s="18" t="str">
        <f>IF(G24="No Bid","",IF(G24&lt;&gt;0,G24+'Basic Price Adjustment'!$E46,""))</f>
        <v/>
      </c>
      <c r="I24" s="114">
        <v>77.8</v>
      </c>
      <c r="J24" s="18">
        <f>IF(I24="No Bid","",IF(I24&lt;&gt;0,I24+'Basic Price Adjustment'!$E46,""))</f>
        <v>75.41</v>
      </c>
      <c r="K24" s="114">
        <v>93</v>
      </c>
      <c r="L24" s="18">
        <f>IF(K24="No Bid","",IF(K24&lt;&gt;0,K24+'Basic Price Adjustment'!$E46,""))</f>
        <v>90.61</v>
      </c>
      <c r="M24" s="114">
        <v>77.8</v>
      </c>
      <c r="N24" s="18">
        <f>IF(M24="No Bid","",IF(M24&lt;&gt;0,M24+'Basic Price Adjustment'!$E46,""))</f>
        <v>75.41</v>
      </c>
      <c r="O24" s="114">
        <v>91.76</v>
      </c>
      <c r="P24" s="18">
        <f>IF(O24="No Bid","",IF(O24&lt;&gt;0,O24+'Basic Price Adjustment'!$E46,""))</f>
        <v>89.37</v>
      </c>
      <c r="Q24" s="114">
        <v>97.14</v>
      </c>
      <c r="R24" s="18">
        <f>IF(Q24="No Bid","",IF(Q24&lt;&gt;0,Q24+'Basic Price Adjustment'!$E46,""))</f>
        <v>94.75</v>
      </c>
      <c r="S24" s="114">
        <v>106.19</v>
      </c>
      <c r="T24" s="18">
        <f>IF(S24="No Bid","",IF(S24&lt;&gt;0,S24+'Basic Price Adjustment'!$E46,""))</f>
        <v>103.8</v>
      </c>
      <c r="U24" s="114">
        <v>102</v>
      </c>
      <c r="V24" s="18">
        <f>IF(U24="No Bid","",IF(U24&lt;&gt;0,U24+'Basic Price Adjustment'!$E46,""))</f>
        <v>99.61</v>
      </c>
      <c r="W24" s="114">
        <v>110</v>
      </c>
      <c r="X24" s="18">
        <f>IF(W24="No Bid","",IF(W24&lt;&gt;0,W24+'Basic Price Adjustment'!$E46,""))</f>
        <v>107.61</v>
      </c>
      <c r="Y24" s="114">
        <v>94</v>
      </c>
      <c r="Z24" s="18">
        <f>IF(Y24="No Bid","",IF(Y24&lt;&gt;0,Y24+'Basic Price Adjustment'!$E46,""))</f>
        <v>91.61</v>
      </c>
      <c r="AA24" s="114">
        <v>84</v>
      </c>
      <c r="AB24" s="18">
        <f>IF(AA24="No Bid","",IF(AA24&lt;&gt;0,AA24+'Basic Price Adjustment'!$E46,""))</f>
        <v>81.61</v>
      </c>
      <c r="AC24" s="114">
        <v>101.5</v>
      </c>
      <c r="AD24" s="18">
        <f>IF(AC24="No Bid","",IF(AC24&lt;&gt;0,AC24+'Basic Price Adjustment'!$E46,""))</f>
        <v>99.11</v>
      </c>
      <c r="AE24" s="114">
        <v>117</v>
      </c>
      <c r="AF24" s="18">
        <f>IF(AE24="No Bid","",IF(AE24&lt;&gt;0,AE24+'Basic Price Adjustment'!$E46,""))</f>
        <v>114.61</v>
      </c>
    </row>
    <row r="25" spans="1:32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116.47</v>
      </c>
      <c r="E25" s="114">
        <v>104</v>
      </c>
      <c r="F25" s="18">
        <f>IF(E25="No Bid","",IF(E25&lt;&gt;0,E25+'Basic Price Adjustment'!$E47,""))</f>
        <v>101.55</v>
      </c>
      <c r="G25" s="114"/>
      <c r="H25" s="18" t="str">
        <f>IF(G25="No Bid","",IF(G25&lt;&gt;0,G25+'Basic Price Adjustment'!$E47,""))</f>
        <v/>
      </c>
      <c r="I25" s="114">
        <v>80</v>
      </c>
      <c r="J25" s="18">
        <f>IF(I25="No Bid","",IF(I25&lt;&gt;0,I25+'Basic Price Adjustment'!$E47,""))</f>
        <v>77.55</v>
      </c>
      <c r="K25" s="114">
        <v>97</v>
      </c>
      <c r="L25" s="18">
        <f>IF(K25="No Bid","",IF(K25&lt;&gt;0,K25+'Basic Price Adjustment'!$E47,""))</f>
        <v>94.55</v>
      </c>
      <c r="M25" s="114">
        <v>80</v>
      </c>
      <c r="N25" s="18">
        <f>IF(M25="No Bid","",IF(M25&lt;&gt;0,M25+'Basic Price Adjustment'!$E47,""))</f>
        <v>77.55</v>
      </c>
      <c r="O25" s="114">
        <v>95.61</v>
      </c>
      <c r="P25" s="18">
        <f>IF(O25="No Bid","",IF(O25&lt;&gt;0,O25+'Basic Price Adjustment'!$E47,""))</f>
        <v>93.16</v>
      </c>
      <c r="Q25" s="114">
        <v>100.45</v>
      </c>
      <c r="R25" s="18">
        <f>IF(Q25="No Bid","",IF(Q25&lt;&gt;0,Q25+'Basic Price Adjustment'!$E47,""))</f>
        <v>98</v>
      </c>
      <c r="S25" s="114">
        <v>107.24</v>
      </c>
      <c r="T25" s="18">
        <f>IF(S25="No Bid","",IF(S25&lt;&gt;0,S25+'Basic Price Adjustment'!$E47,""))</f>
        <v>104.78999999999999</v>
      </c>
      <c r="U25" s="114">
        <v>104</v>
      </c>
      <c r="V25" s="18">
        <f>IF(U25="No Bid","",IF(U25&lt;&gt;0,U25+'Basic Price Adjustment'!$E47,""))</f>
        <v>101.55</v>
      </c>
      <c r="W25" s="114">
        <v>121</v>
      </c>
      <c r="X25" s="18">
        <f>IF(W25="No Bid","",IF(W25&lt;&gt;0,W25+'Basic Price Adjustment'!$E47,""))</f>
        <v>118.55</v>
      </c>
      <c r="Y25" s="114">
        <v>120</v>
      </c>
      <c r="Z25" s="18">
        <f>IF(Y25="No Bid","",IF(Y25&lt;&gt;0,Y25+'Basic Price Adjustment'!$E47,""))</f>
        <v>117.55</v>
      </c>
      <c r="AA25" s="114">
        <v>86.05</v>
      </c>
      <c r="AB25" s="18">
        <f>IF(AA25="No Bid","",IF(AA25&lt;&gt;0,AA25+'Basic Price Adjustment'!$E47,""))</f>
        <v>83.6</v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</row>
    <row r="26" spans="1:32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94.38</v>
      </c>
      <c r="E26" s="114">
        <v>94.25</v>
      </c>
      <c r="F26" s="18">
        <f>IF(E26="No Bid","",IF(E26&lt;&gt;0,E26+'Basic Price Adjustment'!$E48,""))</f>
        <v>92.41</v>
      </c>
      <c r="G26" s="114"/>
      <c r="H26" s="18" t="str">
        <f>IF(G26="No Bid","",IF(G26&lt;&gt;0,G26+'Basic Price Adjustment'!$E48,""))</f>
        <v/>
      </c>
      <c r="I26" s="114">
        <v>67.25</v>
      </c>
      <c r="J26" s="18">
        <f>IF(I26="No Bid","",IF(I26&lt;&gt;0,I26+'Basic Price Adjustment'!$E48,""))</f>
        <v>65.41</v>
      </c>
      <c r="K26" s="114">
        <v>81.400000000000006</v>
      </c>
      <c r="L26" s="18">
        <f>IF(K26="No Bid","",IF(K26&lt;&gt;0,K26+'Basic Price Adjustment'!$E48,""))</f>
        <v>79.56</v>
      </c>
      <c r="M26" s="114">
        <v>67.25</v>
      </c>
      <c r="N26" s="18">
        <f>IF(M26="No Bid","",IF(M26&lt;&gt;0,M26+'Basic Price Adjustment'!$E48,""))</f>
        <v>65.41</v>
      </c>
      <c r="O26" s="114">
        <v>81.22</v>
      </c>
      <c r="P26" s="18">
        <f>IF(O26="No Bid","",IF(O26&lt;&gt;0,O26+'Basic Price Adjustment'!$E48,""))</f>
        <v>79.38</v>
      </c>
      <c r="Q26" s="114">
        <v>86.13</v>
      </c>
      <c r="R26" s="18">
        <f>IF(Q26="No Bid","",IF(Q26&lt;&gt;0,Q26+'Basic Price Adjustment'!$E48,""))</f>
        <v>84.289999999999992</v>
      </c>
      <c r="S26" s="114">
        <v>89.64</v>
      </c>
      <c r="T26" s="18">
        <f>IF(S26="No Bid","",IF(S26&lt;&gt;0,S26+'Basic Price Adjustment'!$E48,""))</f>
        <v>87.8</v>
      </c>
      <c r="U26" s="114">
        <v>96</v>
      </c>
      <c r="V26" s="18">
        <f>IF(U26="No Bid","",IF(U26&lt;&gt;0,U26+'Basic Price Adjustment'!$E48,""))</f>
        <v>94.16</v>
      </c>
      <c r="W26" s="114">
        <v>80</v>
      </c>
      <c r="X26" s="18">
        <f>IF(W26="No Bid","",IF(W26&lt;&gt;0,W26+'Basic Price Adjustment'!$E48,""))</f>
        <v>78.16</v>
      </c>
      <c r="Y26" s="114">
        <v>73</v>
      </c>
      <c r="Z26" s="18">
        <f>IF(Y26="No Bid","",IF(Y26&lt;&gt;0,Y26+'Basic Price Adjustment'!$E48,""))</f>
        <v>71.16</v>
      </c>
      <c r="AA26" s="114">
        <v>79.150000000000006</v>
      </c>
      <c r="AB26" s="18">
        <f>IF(AA26="No Bid","",IF(AA26&lt;&gt;0,AA26+'Basic Price Adjustment'!$E48,""))</f>
        <v>77.31</v>
      </c>
      <c r="AC26" s="114">
        <v>79</v>
      </c>
      <c r="AD26" s="18">
        <f>IF(AC26="No Bid","",IF(AC26&lt;&gt;0,AC26+'Basic Price Adjustment'!$E48,""))</f>
        <v>77.16</v>
      </c>
      <c r="AE26" s="114">
        <v>105</v>
      </c>
      <c r="AF26" s="18">
        <f>IF(AE26="No Bid","",IF(AE26&lt;&gt;0,AE26+'Basic Price Adjustment'!$E48,""))</f>
        <v>103.16</v>
      </c>
    </row>
    <row r="27" spans="1:32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94.38</v>
      </c>
      <c r="E27" s="114">
        <v>104.75</v>
      </c>
      <c r="F27" s="18">
        <f>IF(E27="No Bid","",IF(E27&lt;&gt;0,E27+'Basic Price Adjustment'!$E49,""))</f>
        <v>102.91</v>
      </c>
      <c r="G27" s="114"/>
      <c r="H27" s="18" t="str">
        <f>IF(G27="No Bid","",IF(G27&lt;&gt;0,G27+'Basic Price Adjustment'!$E49,""))</f>
        <v/>
      </c>
      <c r="I27" s="114">
        <v>69.2</v>
      </c>
      <c r="J27" s="18">
        <f>IF(I27="No Bid","",IF(I27&lt;&gt;0,I27+'Basic Price Adjustment'!$E49,""))</f>
        <v>67.36</v>
      </c>
      <c r="K27" s="114">
        <v>81.400000000000006</v>
      </c>
      <c r="L27" s="18">
        <f>IF(K27="No Bid","",IF(K27&lt;&gt;0,K27+'Basic Price Adjustment'!$E49,""))</f>
        <v>79.56</v>
      </c>
      <c r="M27" s="114">
        <v>69.2</v>
      </c>
      <c r="N27" s="18">
        <f>IF(M27="No Bid","",IF(M27&lt;&gt;0,M27+'Basic Price Adjustment'!$E49,""))</f>
        <v>67.36</v>
      </c>
      <c r="O27" s="114">
        <v>84.75</v>
      </c>
      <c r="P27" s="18">
        <f>IF(O27="No Bid","",IF(O27&lt;&gt;0,O27+'Basic Price Adjustment'!$E49,""))</f>
        <v>82.91</v>
      </c>
      <c r="Q27" s="114">
        <v>88.91</v>
      </c>
      <c r="R27" s="18">
        <f>IF(Q27="No Bid","",IF(Q27&lt;&gt;0,Q27+'Basic Price Adjustment'!$E49,""))</f>
        <v>87.07</v>
      </c>
      <c r="S27" s="114">
        <v>92.33</v>
      </c>
      <c r="T27" s="18">
        <f>IF(S27="No Bid","",IF(S27&lt;&gt;0,S27+'Basic Price Adjustment'!$E49,""))</f>
        <v>90.49</v>
      </c>
      <c r="U27" s="114">
        <v>102</v>
      </c>
      <c r="V27" s="18">
        <f>IF(U27="No Bid","",IF(U27&lt;&gt;0,U27+'Basic Price Adjustment'!$E49,""))</f>
        <v>100.16</v>
      </c>
      <c r="W27" s="114">
        <v>101</v>
      </c>
      <c r="X27" s="18">
        <f>IF(W27="No Bid","",IF(W27&lt;&gt;0,W27+'Basic Price Adjustment'!$E49,""))</f>
        <v>99.16</v>
      </c>
      <c r="Y27" s="114">
        <v>97</v>
      </c>
      <c r="Z27" s="18">
        <f>IF(Y27="No Bid","",IF(Y27&lt;&gt;0,Y27+'Basic Price Adjustment'!$E49,""))</f>
        <v>95.16</v>
      </c>
      <c r="AA27" s="114">
        <v>82.05</v>
      </c>
      <c r="AB27" s="18">
        <f>IF(AA27="No Bid","",IF(AA27&lt;&gt;0,AA27+'Basic Price Adjustment'!$E49,""))</f>
        <v>80.209999999999994</v>
      </c>
      <c r="AC27" s="114">
        <v>79</v>
      </c>
      <c r="AD27" s="18">
        <f>IF(AC27="No Bid","",IF(AC27&lt;&gt;0,AC27+'Basic Price Adjustment'!$E49,""))</f>
        <v>77.16</v>
      </c>
      <c r="AE27" s="114">
        <v>105</v>
      </c>
      <c r="AF27" s="18">
        <f>IF(AE27="No Bid","",IF(AE27&lt;&gt;0,AE27+'Basic Price Adjustment'!$E49,""))</f>
        <v>103.16</v>
      </c>
    </row>
    <row r="28" spans="1:32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87.22999999999999</v>
      </c>
      <c r="E28" s="114">
        <v>91.5</v>
      </c>
      <c r="F28" s="18">
        <f>IF(E28="No Bid","",IF(E28&lt;&gt;0,E28+'Basic Price Adjustment'!$E50,""))</f>
        <v>89.63</v>
      </c>
      <c r="G28" s="114">
        <v>79.5</v>
      </c>
      <c r="H28" s="18">
        <f>IF(G28="No Bid","",IF(G28&lt;&gt;0,G28+'Basic Price Adjustment'!$E50,""))</f>
        <v>77.63</v>
      </c>
      <c r="I28" s="114">
        <v>60</v>
      </c>
      <c r="J28" s="18">
        <f>IF(I28="No Bid","",IF(I28&lt;&gt;0,I28+'Basic Price Adjustment'!$E50,""))</f>
        <v>58.13</v>
      </c>
      <c r="K28" s="114">
        <v>70</v>
      </c>
      <c r="L28" s="18">
        <f>IF(K28="No Bid","",IF(K28&lt;&gt;0,K28+'Basic Price Adjustment'!$E50,""))</f>
        <v>68.13</v>
      </c>
      <c r="M28" s="114">
        <v>60</v>
      </c>
      <c r="N28" s="18">
        <f>IF(M28="No Bid","",IF(M28&lt;&gt;0,M28+'Basic Price Adjustment'!$E50,""))</f>
        <v>58.13</v>
      </c>
      <c r="O28" s="114">
        <v>80.75</v>
      </c>
      <c r="P28" s="18">
        <f>IF(O28="No Bid","",IF(O28&lt;&gt;0,O28+'Basic Price Adjustment'!$E50,""))</f>
        <v>78.88</v>
      </c>
      <c r="Q28" s="114">
        <v>79.91</v>
      </c>
      <c r="R28" s="18">
        <f>IF(Q28="No Bid","",IF(Q28&lt;&gt;0,Q28+'Basic Price Adjustment'!$E50,""))</f>
        <v>78.039999999999992</v>
      </c>
      <c r="S28" s="114">
        <v>81.89</v>
      </c>
      <c r="T28" s="18">
        <f>IF(S28="No Bid","",IF(S28&lt;&gt;0,S28+'Basic Price Adjustment'!$E50,""))</f>
        <v>80.02</v>
      </c>
      <c r="U28" s="114">
        <v>92</v>
      </c>
      <c r="V28" s="18">
        <f>IF(U28="No Bid","",IF(U28&lt;&gt;0,U28+'Basic Price Adjustment'!$E50,""))</f>
        <v>90.13</v>
      </c>
      <c r="W28" s="114">
        <v>80.5</v>
      </c>
      <c r="X28" s="18">
        <f>IF(W28="No Bid","",IF(W28&lt;&gt;0,W28+'Basic Price Adjustment'!$E50,""))</f>
        <v>78.63</v>
      </c>
      <c r="Y28" s="114">
        <v>73.5</v>
      </c>
      <c r="Z28" s="18">
        <f>IF(Y28="No Bid","",IF(Y28&lt;&gt;0,Y28+'Basic Price Adjustment'!$E50,""))</f>
        <v>71.63</v>
      </c>
      <c r="AA28" s="114">
        <v>62.7</v>
      </c>
      <c r="AB28" s="18">
        <f>IF(AA28="No Bid","",IF(AA28&lt;&gt;0,AA28+'Basic Price Adjustment'!$E50,""))</f>
        <v>60.830000000000005</v>
      </c>
      <c r="AC28" s="114">
        <v>81</v>
      </c>
      <c r="AD28" s="18">
        <f>IF(AC28="No Bid","",IF(AC28&lt;&gt;0,AC28+'Basic Price Adjustment'!$E50,""))</f>
        <v>79.13</v>
      </c>
      <c r="AE28" s="114">
        <v>108</v>
      </c>
      <c r="AF28" s="18">
        <f>IF(AE28="No Bid","",IF(AE28&lt;&gt;0,AE28+'Basic Price Adjustment'!$E50,""))</f>
        <v>106.13</v>
      </c>
    </row>
  </sheetData>
  <mergeCells count="98">
    <mergeCell ref="AC2:AF2"/>
    <mergeCell ref="AA2:AB2"/>
    <mergeCell ref="U2:V2"/>
    <mergeCell ref="I2:N2"/>
    <mergeCell ref="AA6:AB6"/>
    <mergeCell ref="AA3:AB3"/>
    <mergeCell ref="AA4:AB4"/>
    <mergeCell ref="AA5:AB5"/>
    <mergeCell ref="W3:Z3"/>
    <mergeCell ref="W4:Z4"/>
    <mergeCell ref="W5:X5"/>
    <mergeCell ref="AA7:AB7"/>
    <mergeCell ref="C2:D2"/>
    <mergeCell ref="O2:T2"/>
    <mergeCell ref="G2:H2"/>
    <mergeCell ref="U3:V3"/>
    <mergeCell ref="U4:V4"/>
    <mergeCell ref="G4:H4"/>
    <mergeCell ref="I3:N3"/>
    <mergeCell ref="I4:N4"/>
    <mergeCell ref="W2:Z2"/>
    <mergeCell ref="Y6:Z6"/>
    <mergeCell ref="Y7:Z7"/>
    <mergeCell ref="U5:V5"/>
    <mergeCell ref="U6:V6"/>
    <mergeCell ref="U7:V7"/>
    <mergeCell ref="C6:D6"/>
    <mergeCell ref="C7:D7"/>
    <mergeCell ref="G6:H6"/>
    <mergeCell ref="G7:H7"/>
    <mergeCell ref="W6:X6"/>
    <mergeCell ref="W7:X7"/>
    <mergeCell ref="S6:T6"/>
    <mergeCell ref="S7:T7"/>
    <mergeCell ref="Q6:R6"/>
    <mergeCell ref="Q7:R7"/>
    <mergeCell ref="O6:P6"/>
    <mergeCell ref="O7:P7"/>
    <mergeCell ref="M6:N6"/>
    <mergeCell ref="M7:N7"/>
    <mergeCell ref="I6:J6"/>
    <mergeCell ref="I7:J7"/>
    <mergeCell ref="E7:F7"/>
    <mergeCell ref="A8:A9"/>
    <mergeCell ref="A3:A5"/>
    <mergeCell ref="Y9:Z9"/>
    <mergeCell ref="Y5:Z5"/>
    <mergeCell ref="W8:X8"/>
    <mergeCell ref="G8:H8"/>
    <mergeCell ref="G9:H9"/>
    <mergeCell ref="G3:H3"/>
    <mergeCell ref="G5:H5"/>
    <mergeCell ref="Y8:Z8"/>
    <mergeCell ref="O3:T3"/>
    <mergeCell ref="O4:T4"/>
    <mergeCell ref="Q5:R5"/>
    <mergeCell ref="S5:T5"/>
    <mergeCell ref="O5:P5"/>
    <mergeCell ref="C3:D3"/>
    <mergeCell ref="AA8:AB8"/>
    <mergeCell ref="AA9:AB9"/>
    <mergeCell ref="Q8:R8"/>
    <mergeCell ref="S8:T8"/>
    <mergeCell ref="O9:P9"/>
    <mergeCell ref="Q9:R9"/>
    <mergeCell ref="S9:T9"/>
    <mergeCell ref="W9:X9"/>
    <mergeCell ref="O8:P8"/>
    <mergeCell ref="AC9:AD9"/>
    <mergeCell ref="AC3:AF3"/>
    <mergeCell ref="AC8:AD8"/>
    <mergeCell ref="AE8:AF8"/>
    <mergeCell ref="AC4:AF4"/>
    <mergeCell ref="AE5:AF5"/>
    <mergeCell ref="AE9:AF9"/>
    <mergeCell ref="AC5:AD5"/>
    <mergeCell ref="AC6:AD6"/>
    <mergeCell ref="AC7:AD7"/>
    <mergeCell ref="AE6:AF6"/>
    <mergeCell ref="AE7:AF7"/>
    <mergeCell ref="I9:J9"/>
    <mergeCell ref="K9:L9"/>
    <mergeCell ref="I5:J5"/>
    <mergeCell ref="K5:L5"/>
    <mergeCell ref="M9:N9"/>
    <mergeCell ref="M5:N5"/>
    <mergeCell ref="K8:L8"/>
    <mergeCell ref="M8:N8"/>
    <mergeCell ref="I8:J8"/>
    <mergeCell ref="K6:L6"/>
    <mergeCell ref="K7:L7"/>
    <mergeCell ref="E8:F8"/>
    <mergeCell ref="E9:F9"/>
    <mergeCell ref="E2:F2"/>
    <mergeCell ref="E3:F3"/>
    <mergeCell ref="E4:F4"/>
    <mergeCell ref="E5:F5"/>
    <mergeCell ref="E6:F6"/>
  </mergeCells>
  <conditionalFormatting sqref="B6:B7">
    <cfRule type="duplicateValues" dxfId="1051" priority="232"/>
  </conditionalFormatting>
  <conditionalFormatting sqref="C2">
    <cfRule type="duplicateValues" dxfId="1050" priority="28"/>
  </conditionalFormatting>
  <conditionalFormatting sqref="C6:C7">
    <cfRule type="duplicateValues" dxfId="1049" priority="313"/>
  </conditionalFormatting>
  <conditionalFormatting sqref="C11">
    <cfRule type="duplicateValues" dxfId="1048" priority="312"/>
  </conditionalFormatting>
  <conditionalFormatting sqref="C11:C28">
    <cfRule type="duplicateValues" dxfId="1047" priority="294"/>
  </conditionalFormatting>
  <conditionalFormatting sqref="C12">
    <cfRule type="duplicateValues" dxfId="1046" priority="311"/>
  </conditionalFormatting>
  <conditionalFormatting sqref="C13">
    <cfRule type="duplicateValues" dxfId="1045" priority="310"/>
  </conditionalFormatting>
  <conditionalFormatting sqref="C14">
    <cfRule type="duplicateValues" dxfId="1044" priority="309"/>
  </conditionalFormatting>
  <conditionalFormatting sqref="C15">
    <cfRule type="duplicateValues" dxfId="1043" priority="308"/>
  </conditionalFormatting>
  <conditionalFormatting sqref="C16">
    <cfRule type="duplicateValues" dxfId="1042" priority="307"/>
  </conditionalFormatting>
  <conditionalFormatting sqref="C17">
    <cfRule type="duplicateValues" dxfId="1041" priority="306"/>
  </conditionalFormatting>
  <conditionalFormatting sqref="C18">
    <cfRule type="duplicateValues" dxfId="1040" priority="305"/>
  </conditionalFormatting>
  <conditionalFormatting sqref="C19">
    <cfRule type="duplicateValues" dxfId="1039" priority="304"/>
  </conditionalFormatting>
  <conditionalFormatting sqref="C20">
    <cfRule type="duplicateValues" dxfId="1038" priority="303"/>
  </conditionalFormatting>
  <conditionalFormatting sqref="C21">
    <cfRule type="duplicateValues" dxfId="1037" priority="302"/>
  </conditionalFormatting>
  <conditionalFormatting sqref="C22">
    <cfRule type="duplicateValues" dxfId="1036" priority="301"/>
  </conditionalFormatting>
  <conditionalFormatting sqref="C23">
    <cfRule type="duplicateValues" dxfId="1035" priority="300"/>
  </conditionalFormatting>
  <conditionalFormatting sqref="C24">
    <cfRule type="duplicateValues" dxfId="1034" priority="299"/>
  </conditionalFormatting>
  <conditionalFormatting sqref="C25">
    <cfRule type="duplicateValues" dxfId="1033" priority="298"/>
  </conditionalFormatting>
  <conditionalFormatting sqref="C26">
    <cfRule type="duplicateValues" dxfId="1032" priority="297"/>
  </conditionalFormatting>
  <conditionalFormatting sqref="C27">
    <cfRule type="duplicateValues" dxfId="1031" priority="296"/>
  </conditionalFormatting>
  <conditionalFormatting sqref="C28">
    <cfRule type="duplicateValues" dxfId="1030" priority="295"/>
  </conditionalFormatting>
  <conditionalFormatting sqref="E2">
    <cfRule type="duplicateValues" dxfId="1029" priority="1"/>
  </conditionalFormatting>
  <conditionalFormatting sqref="E6:E7">
    <cfRule type="duplicateValues" dxfId="1028" priority="21"/>
  </conditionalFormatting>
  <conditionalFormatting sqref="E11">
    <cfRule type="duplicateValues" dxfId="1027" priority="20"/>
  </conditionalFormatting>
  <conditionalFormatting sqref="E11:E28">
    <cfRule type="duplicateValues" dxfId="1026" priority="2"/>
  </conditionalFormatting>
  <conditionalFormatting sqref="E12">
    <cfRule type="duplicateValues" dxfId="1025" priority="19"/>
  </conditionalFormatting>
  <conditionalFormatting sqref="E13">
    <cfRule type="duplicateValues" dxfId="1024" priority="18"/>
  </conditionalFormatting>
  <conditionalFormatting sqref="E14">
    <cfRule type="duplicateValues" dxfId="1023" priority="17"/>
  </conditionalFormatting>
  <conditionalFormatting sqref="E15">
    <cfRule type="duplicateValues" dxfId="1022" priority="16"/>
  </conditionalFormatting>
  <conditionalFormatting sqref="E16">
    <cfRule type="duplicateValues" dxfId="1021" priority="15"/>
  </conditionalFormatting>
  <conditionalFormatting sqref="E17">
    <cfRule type="duplicateValues" dxfId="1020" priority="14"/>
  </conditionalFormatting>
  <conditionalFormatting sqref="E18">
    <cfRule type="duplicateValues" dxfId="1019" priority="13"/>
  </conditionalFormatting>
  <conditionalFormatting sqref="E19">
    <cfRule type="duplicateValues" dxfId="1018" priority="12"/>
  </conditionalFormatting>
  <conditionalFormatting sqref="E20">
    <cfRule type="duplicateValues" dxfId="1017" priority="11"/>
  </conditionalFormatting>
  <conditionalFormatting sqref="E21">
    <cfRule type="duplicateValues" dxfId="1016" priority="10"/>
  </conditionalFormatting>
  <conditionalFormatting sqref="E22">
    <cfRule type="duplicateValues" dxfId="1015" priority="9"/>
  </conditionalFormatting>
  <conditionalFormatting sqref="E23">
    <cfRule type="duplicateValues" dxfId="1014" priority="8"/>
  </conditionalFormatting>
  <conditionalFormatting sqref="E24">
    <cfRule type="duplicateValues" dxfId="1013" priority="7"/>
  </conditionalFormatting>
  <conditionalFormatting sqref="E25">
    <cfRule type="duplicateValues" dxfId="1012" priority="6"/>
  </conditionalFormatting>
  <conditionalFormatting sqref="E26">
    <cfRule type="duplicateValues" dxfId="1011" priority="5"/>
  </conditionalFormatting>
  <conditionalFormatting sqref="E27">
    <cfRule type="duplicateValues" dxfId="1010" priority="4"/>
  </conditionalFormatting>
  <conditionalFormatting sqref="E28">
    <cfRule type="duplicateValues" dxfId="1009" priority="3"/>
  </conditionalFormatting>
  <conditionalFormatting sqref="G2">
    <cfRule type="duplicateValues" dxfId="1008" priority="26"/>
  </conditionalFormatting>
  <conditionalFormatting sqref="G6:G7">
    <cfRule type="duplicateValues" dxfId="1007" priority="293"/>
  </conditionalFormatting>
  <conditionalFormatting sqref="G11">
    <cfRule type="duplicateValues" dxfId="1006" priority="292"/>
  </conditionalFormatting>
  <conditionalFormatting sqref="G11:G28">
    <cfRule type="duplicateValues" dxfId="1005" priority="274"/>
  </conditionalFormatting>
  <conditionalFormatting sqref="G12">
    <cfRule type="duplicateValues" dxfId="1004" priority="291"/>
  </conditionalFormatting>
  <conditionalFormatting sqref="G13">
    <cfRule type="duplicateValues" dxfId="1003" priority="290"/>
  </conditionalFormatting>
  <conditionalFormatting sqref="G14">
    <cfRule type="duplicateValues" dxfId="1002" priority="289"/>
  </conditionalFormatting>
  <conditionalFormatting sqref="G15">
    <cfRule type="duplicateValues" dxfId="1001" priority="288"/>
  </conditionalFormatting>
  <conditionalFormatting sqref="G16">
    <cfRule type="duplicateValues" dxfId="1000" priority="287"/>
  </conditionalFormatting>
  <conditionalFormatting sqref="G17">
    <cfRule type="duplicateValues" dxfId="999" priority="286"/>
  </conditionalFormatting>
  <conditionalFormatting sqref="G18">
    <cfRule type="duplicateValues" dxfId="998" priority="285"/>
  </conditionalFormatting>
  <conditionalFormatting sqref="G19">
    <cfRule type="duplicateValues" dxfId="997" priority="284"/>
  </conditionalFormatting>
  <conditionalFormatting sqref="G20">
    <cfRule type="duplicateValues" dxfId="996" priority="283"/>
  </conditionalFormatting>
  <conditionalFormatting sqref="G21">
    <cfRule type="duplicateValues" dxfId="995" priority="282"/>
  </conditionalFormatting>
  <conditionalFormatting sqref="G22">
    <cfRule type="duplicateValues" dxfId="994" priority="281"/>
  </conditionalFormatting>
  <conditionalFormatting sqref="G23">
    <cfRule type="duplicateValues" dxfId="993" priority="280"/>
  </conditionalFormatting>
  <conditionalFormatting sqref="G24">
    <cfRule type="duplicateValues" dxfId="992" priority="279"/>
  </conditionalFormatting>
  <conditionalFormatting sqref="G25">
    <cfRule type="duplicateValues" dxfId="991" priority="278"/>
  </conditionalFormatting>
  <conditionalFormatting sqref="G26">
    <cfRule type="duplicateValues" dxfId="990" priority="277"/>
  </conditionalFormatting>
  <conditionalFormatting sqref="G27">
    <cfRule type="duplicateValues" dxfId="989" priority="276"/>
  </conditionalFormatting>
  <conditionalFormatting sqref="G28">
    <cfRule type="duplicateValues" dxfId="988" priority="275"/>
  </conditionalFormatting>
  <conditionalFormatting sqref="I2">
    <cfRule type="duplicateValues" dxfId="987" priority="29"/>
  </conditionalFormatting>
  <conditionalFormatting sqref="I6:I7">
    <cfRule type="duplicateValues" dxfId="986" priority="212"/>
  </conditionalFormatting>
  <conditionalFormatting sqref="I11">
    <cfRule type="duplicateValues" dxfId="985" priority="211"/>
  </conditionalFormatting>
  <conditionalFormatting sqref="I11:I28">
    <cfRule type="duplicateValues" dxfId="984" priority="193"/>
  </conditionalFormatting>
  <conditionalFormatting sqref="I12">
    <cfRule type="duplicateValues" dxfId="983" priority="210"/>
  </conditionalFormatting>
  <conditionalFormatting sqref="I13">
    <cfRule type="duplicateValues" dxfId="982" priority="209"/>
  </conditionalFormatting>
  <conditionalFormatting sqref="I14">
    <cfRule type="duplicateValues" dxfId="981" priority="208"/>
  </conditionalFormatting>
  <conditionalFormatting sqref="I15">
    <cfRule type="duplicateValues" dxfId="980" priority="207"/>
  </conditionalFormatting>
  <conditionalFormatting sqref="I16">
    <cfRule type="duplicateValues" dxfId="979" priority="206"/>
  </conditionalFormatting>
  <conditionalFormatting sqref="I17">
    <cfRule type="duplicateValues" dxfId="978" priority="205"/>
  </conditionalFormatting>
  <conditionalFormatting sqref="I18">
    <cfRule type="duplicateValues" dxfId="977" priority="204"/>
  </conditionalFormatting>
  <conditionalFormatting sqref="I19">
    <cfRule type="duplicateValues" dxfId="976" priority="203"/>
  </conditionalFormatting>
  <conditionalFormatting sqref="I20">
    <cfRule type="duplicateValues" dxfId="975" priority="202"/>
  </conditionalFormatting>
  <conditionalFormatting sqref="I21">
    <cfRule type="duplicateValues" dxfId="974" priority="201"/>
  </conditionalFormatting>
  <conditionalFormatting sqref="I22">
    <cfRule type="duplicateValues" dxfId="973" priority="200"/>
  </conditionalFormatting>
  <conditionalFormatting sqref="I23">
    <cfRule type="duplicateValues" dxfId="972" priority="199"/>
  </conditionalFormatting>
  <conditionalFormatting sqref="I24">
    <cfRule type="duplicateValues" dxfId="971" priority="198"/>
  </conditionalFormatting>
  <conditionalFormatting sqref="I25">
    <cfRule type="duplicateValues" dxfId="970" priority="197"/>
  </conditionalFormatting>
  <conditionalFormatting sqref="I26">
    <cfRule type="duplicateValues" dxfId="969" priority="196"/>
  </conditionalFormatting>
  <conditionalFormatting sqref="I27">
    <cfRule type="duplicateValues" dxfId="968" priority="195"/>
  </conditionalFormatting>
  <conditionalFormatting sqref="I28">
    <cfRule type="duplicateValues" dxfId="967" priority="194"/>
  </conditionalFormatting>
  <conditionalFormatting sqref="K6:K7">
    <cfRule type="duplicateValues" dxfId="966" priority="192"/>
  </conditionalFormatting>
  <conditionalFormatting sqref="K11">
    <cfRule type="duplicateValues" dxfId="965" priority="191"/>
  </conditionalFormatting>
  <conditionalFormatting sqref="K11:K28">
    <cfRule type="duplicateValues" dxfId="964" priority="173"/>
  </conditionalFormatting>
  <conditionalFormatting sqref="K12">
    <cfRule type="duplicateValues" dxfId="963" priority="190"/>
  </conditionalFormatting>
  <conditionalFormatting sqref="K13">
    <cfRule type="duplicateValues" dxfId="962" priority="189"/>
  </conditionalFormatting>
  <conditionalFormatting sqref="K14">
    <cfRule type="duplicateValues" dxfId="961" priority="188"/>
  </conditionalFormatting>
  <conditionalFormatting sqref="K15">
    <cfRule type="duplicateValues" dxfId="960" priority="187"/>
  </conditionalFormatting>
  <conditionalFormatting sqref="K16">
    <cfRule type="duplicateValues" dxfId="959" priority="186"/>
  </conditionalFormatting>
  <conditionalFormatting sqref="K17">
    <cfRule type="duplicateValues" dxfId="958" priority="185"/>
  </conditionalFormatting>
  <conditionalFormatting sqref="K18">
    <cfRule type="duplicateValues" dxfId="957" priority="184"/>
  </conditionalFormatting>
  <conditionalFormatting sqref="K19">
    <cfRule type="duplicateValues" dxfId="956" priority="183"/>
  </conditionalFormatting>
  <conditionalFormatting sqref="K20">
    <cfRule type="duplicateValues" dxfId="955" priority="182"/>
  </conditionalFormatting>
  <conditionalFormatting sqref="K21">
    <cfRule type="duplicateValues" dxfId="954" priority="181"/>
  </conditionalFormatting>
  <conditionalFormatting sqref="K22">
    <cfRule type="duplicateValues" dxfId="953" priority="180"/>
  </conditionalFormatting>
  <conditionalFormatting sqref="K23">
    <cfRule type="duplicateValues" dxfId="952" priority="179"/>
  </conditionalFormatting>
  <conditionalFormatting sqref="K24">
    <cfRule type="duplicateValues" dxfId="951" priority="178"/>
  </conditionalFormatting>
  <conditionalFormatting sqref="K25">
    <cfRule type="duplicateValues" dxfId="950" priority="177"/>
  </conditionalFormatting>
  <conditionalFormatting sqref="K26">
    <cfRule type="duplicateValues" dxfId="949" priority="176"/>
  </conditionalFormatting>
  <conditionalFormatting sqref="K27">
    <cfRule type="duplicateValues" dxfId="948" priority="175"/>
  </conditionalFormatting>
  <conditionalFormatting sqref="K28">
    <cfRule type="duplicateValues" dxfId="947" priority="174"/>
  </conditionalFormatting>
  <conditionalFormatting sqref="M6:M7">
    <cfRule type="duplicateValues" dxfId="946" priority="22"/>
  </conditionalFormatting>
  <conditionalFormatting sqref="M11">
    <cfRule type="duplicateValues" dxfId="945" priority="231"/>
  </conditionalFormatting>
  <conditionalFormatting sqref="M11:M28">
    <cfRule type="duplicateValues" dxfId="944" priority="213"/>
  </conditionalFormatting>
  <conditionalFormatting sqref="M12">
    <cfRule type="duplicateValues" dxfId="943" priority="230"/>
  </conditionalFormatting>
  <conditionalFormatting sqref="M13">
    <cfRule type="duplicateValues" dxfId="942" priority="229"/>
  </conditionalFormatting>
  <conditionalFormatting sqref="M14">
    <cfRule type="duplicateValues" dxfId="941" priority="228"/>
  </conditionalFormatting>
  <conditionalFormatting sqref="M15">
    <cfRule type="duplicateValues" dxfId="940" priority="227"/>
  </conditionalFormatting>
  <conditionalFormatting sqref="M16">
    <cfRule type="duplicateValues" dxfId="939" priority="226"/>
  </conditionalFormatting>
  <conditionalFormatting sqref="M17">
    <cfRule type="duplicateValues" dxfId="938" priority="225"/>
  </conditionalFormatting>
  <conditionalFormatting sqref="M18">
    <cfRule type="duplicateValues" dxfId="937" priority="224"/>
  </conditionalFormatting>
  <conditionalFormatting sqref="M19">
    <cfRule type="duplicateValues" dxfId="936" priority="223"/>
  </conditionalFormatting>
  <conditionalFormatting sqref="M20">
    <cfRule type="duplicateValues" dxfId="935" priority="222"/>
  </conditionalFormatting>
  <conditionalFormatting sqref="M21">
    <cfRule type="duplicateValues" dxfId="934" priority="221"/>
  </conditionalFormatting>
  <conditionalFormatting sqref="M22">
    <cfRule type="duplicateValues" dxfId="933" priority="220"/>
  </conditionalFormatting>
  <conditionalFormatting sqref="M23">
    <cfRule type="duplicateValues" dxfId="932" priority="219"/>
  </conditionalFormatting>
  <conditionalFormatting sqref="M24">
    <cfRule type="duplicateValues" dxfId="931" priority="218"/>
  </conditionalFormatting>
  <conditionalFormatting sqref="M25">
    <cfRule type="duplicateValues" dxfId="930" priority="217"/>
  </conditionalFormatting>
  <conditionalFormatting sqref="M26">
    <cfRule type="duplicateValues" dxfId="929" priority="216"/>
  </conditionalFormatting>
  <conditionalFormatting sqref="M27">
    <cfRule type="duplicateValues" dxfId="928" priority="215"/>
  </conditionalFormatting>
  <conditionalFormatting sqref="M28">
    <cfRule type="duplicateValues" dxfId="927" priority="214"/>
  </conditionalFormatting>
  <conditionalFormatting sqref="O2">
    <cfRule type="duplicateValues" dxfId="926" priority="27"/>
  </conditionalFormatting>
  <conditionalFormatting sqref="O6:O7">
    <cfRule type="duplicateValues" dxfId="925" priority="113"/>
  </conditionalFormatting>
  <conditionalFormatting sqref="O11">
    <cfRule type="duplicateValues" dxfId="924" priority="132"/>
  </conditionalFormatting>
  <conditionalFormatting sqref="O11:O28">
    <cfRule type="duplicateValues" dxfId="923" priority="114"/>
  </conditionalFormatting>
  <conditionalFormatting sqref="O12">
    <cfRule type="duplicateValues" dxfId="922" priority="131"/>
  </conditionalFormatting>
  <conditionalFormatting sqref="O13">
    <cfRule type="duplicateValues" dxfId="921" priority="130"/>
  </conditionalFormatting>
  <conditionalFormatting sqref="O14">
    <cfRule type="duplicateValues" dxfId="920" priority="129"/>
  </conditionalFormatting>
  <conditionalFormatting sqref="O15">
    <cfRule type="duplicateValues" dxfId="919" priority="128"/>
  </conditionalFormatting>
  <conditionalFormatting sqref="O16">
    <cfRule type="duplicateValues" dxfId="918" priority="127"/>
  </conditionalFormatting>
  <conditionalFormatting sqref="O17">
    <cfRule type="duplicateValues" dxfId="917" priority="126"/>
  </conditionalFormatting>
  <conditionalFormatting sqref="O18">
    <cfRule type="duplicateValues" dxfId="916" priority="125"/>
  </conditionalFormatting>
  <conditionalFormatting sqref="O19">
    <cfRule type="duplicateValues" dxfId="915" priority="124"/>
  </conditionalFormatting>
  <conditionalFormatting sqref="O20">
    <cfRule type="duplicateValues" dxfId="914" priority="123"/>
  </conditionalFormatting>
  <conditionalFormatting sqref="O21">
    <cfRule type="duplicateValues" dxfId="913" priority="122"/>
  </conditionalFormatting>
  <conditionalFormatting sqref="O22">
    <cfRule type="duplicateValues" dxfId="912" priority="121"/>
  </conditionalFormatting>
  <conditionalFormatting sqref="O23">
    <cfRule type="duplicateValues" dxfId="911" priority="120"/>
  </conditionalFormatting>
  <conditionalFormatting sqref="O24">
    <cfRule type="duplicateValues" dxfId="910" priority="119"/>
  </conditionalFormatting>
  <conditionalFormatting sqref="O25">
    <cfRule type="duplicateValues" dxfId="909" priority="118"/>
  </conditionalFormatting>
  <conditionalFormatting sqref="O26">
    <cfRule type="duplicateValues" dxfId="908" priority="117"/>
  </conditionalFormatting>
  <conditionalFormatting sqref="O27">
    <cfRule type="duplicateValues" dxfId="907" priority="116"/>
  </conditionalFormatting>
  <conditionalFormatting sqref="O28">
    <cfRule type="duplicateValues" dxfId="906" priority="115"/>
  </conditionalFormatting>
  <conditionalFormatting sqref="Q6:Q7">
    <cfRule type="duplicateValues" dxfId="905" priority="152"/>
  </conditionalFormatting>
  <conditionalFormatting sqref="Q11">
    <cfRule type="duplicateValues" dxfId="904" priority="151"/>
  </conditionalFormatting>
  <conditionalFormatting sqref="Q11:Q28">
    <cfRule type="duplicateValues" dxfId="903" priority="133"/>
  </conditionalFormatting>
  <conditionalFormatting sqref="Q12">
    <cfRule type="duplicateValues" dxfId="902" priority="150"/>
  </conditionalFormatting>
  <conditionalFormatting sqref="Q13">
    <cfRule type="duplicateValues" dxfId="901" priority="149"/>
  </conditionalFormatting>
  <conditionalFormatting sqref="Q14">
    <cfRule type="duplicateValues" dxfId="900" priority="148"/>
  </conditionalFormatting>
  <conditionalFormatting sqref="Q15">
    <cfRule type="duplicateValues" dxfId="899" priority="147"/>
  </conditionalFormatting>
  <conditionalFormatting sqref="Q16">
    <cfRule type="duplicateValues" dxfId="898" priority="146"/>
  </conditionalFormatting>
  <conditionalFormatting sqref="Q17">
    <cfRule type="duplicateValues" dxfId="897" priority="145"/>
  </conditionalFormatting>
  <conditionalFormatting sqref="Q18">
    <cfRule type="duplicateValues" dxfId="896" priority="144"/>
  </conditionalFormatting>
  <conditionalFormatting sqref="Q19">
    <cfRule type="duplicateValues" dxfId="895" priority="143"/>
  </conditionalFormatting>
  <conditionalFormatting sqref="Q20">
    <cfRule type="duplicateValues" dxfId="894" priority="142"/>
  </conditionalFormatting>
  <conditionalFormatting sqref="Q21">
    <cfRule type="duplicateValues" dxfId="893" priority="141"/>
  </conditionalFormatting>
  <conditionalFormatting sqref="Q22">
    <cfRule type="duplicateValues" dxfId="892" priority="140"/>
  </conditionalFormatting>
  <conditionalFormatting sqref="Q23">
    <cfRule type="duplicateValues" dxfId="891" priority="139"/>
  </conditionalFormatting>
  <conditionalFormatting sqref="Q24">
    <cfRule type="duplicateValues" dxfId="890" priority="138"/>
  </conditionalFormatting>
  <conditionalFormatting sqref="Q25">
    <cfRule type="duplicateValues" dxfId="889" priority="137"/>
  </conditionalFormatting>
  <conditionalFormatting sqref="Q26">
    <cfRule type="duplicateValues" dxfId="888" priority="136"/>
  </conditionalFormatting>
  <conditionalFormatting sqref="Q27">
    <cfRule type="duplicateValues" dxfId="887" priority="135"/>
  </conditionalFormatting>
  <conditionalFormatting sqref="Q28">
    <cfRule type="duplicateValues" dxfId="886" priority="134"/>
  </conditionalFormatting>
  <conditionalFormatting sqref="S6:S7">
    <cfRule type="duplicateValues" dxfId="885" priority="172"/>
  </conditionalFormatting>
  <conditionalFormatting sqref="S11">
    <cfRule type="duplicateValues" dxfId="884" priority="171"/>
  </conditionalFormatting>
  <conditionalFormatting sqref="S11:S28">
    <cfRule type="duplicateValues" dxfId="883" priority="153"/>
  </conditionalFormatting>
  <conditionalFormatting sqref="S12">
    <cfRule type="duplicateValues" dxfId="882" priority="170"/>
  </conditionalFormatting>
  <conditionalFormatting sqref="S13">
    <cfRule type="duplicateValues" dxfId="881" priority="169"/>
  </conditionalFormatting>
  <conditionalFormatting sqref="S14">
    <cfRule type="duplicateValues" dxfId="880" priority="168"/>
  </conditionalFormatting>
  <conditionalFormatting sqref="S15">
    <cfRule type="duplicateValues" dxfId="879" priority="167"/>
  </conditionalFormatting>
  <conditionalFormatting sqref="S16">
    <cfRule type="duplicateValues" dxfId="878" priority="166"/>
  </conditionalFormatting>
  <conditionalFormatting sqref="S17">
    <cfRule type="duplicateValues" dxfId="877" priority="165"/>
  </conditionalFormatting>
  <conditionalFormatting sqref="S18">
    <cfRule type="duplicateValues" dxfId="876" priority="164"/>
  </conditionalFormatting>
  <conditionalFormatting sqref="S19">
    <cfRule type="duplicateValues" dxfId="875" priority="163"/>
  </conditionalFormatting>
  <conditionalFormatting sqref="S20">
    <cfRule type="duplicateValues" dxfId="874" priority="162"/>
  </conditionalFormatting>
  <conditionalFormatting sqref="S21">
    <cfRule type="duplicateValues" dxfId="873" priority="161"/>
  </conditionalFormatting>
  <conditionalFormatting sqref="S22">
    <cfRule type="duplicateValues" dxfId="872" priority="160"/>
  </conditionalFormatting>
  <conditionalFormatting sqref="S23">
    <cfRule type="duplicateValues" dxfId="871" priority="159"/>
  </conditionalFormatting>
  <conditionalFormatting sqref="S24">
    <cfRule type="duplicateValues" dxfId="870" priority="158"/>
  </conditionalFormatting>
  <conditionalFormatting sqref="S25">
    <cfRule type="duplicateValues" dxfId="869" priority="157"/>
  </conditionalFormatting>
  <conditionalFormatting sqref="S26">
    <cfRule type="duplicateValues" dxfId="868" priority="156"/>
  </conditionalFormatting>
  <conditionalFormatting sqref="S27">
    <cfRule type="duplicateValues" dxfId="867" priority="155"/>
  </conditionalFormatting>
  <conditionalFormatting sqref="S28">
    <cfRule type="duplicateValues" dxfId="866" priority="154"/>
  </conditionalFormatting>
  <conditionalFormatting sqref="U2">
    <cfRule type="duplicateValues" dxfId="865" priority="30"/>
  </conditionalFormatting>
  <conditionalFormatting sqref="U4">
    <cfRule type="duplicateValues" dxfId="864" priority="50"/>
  </conditionalFormatting>
  <conditionalFormatting sqref="U5">
    <cfRule type="duplicateValues" dxfId="863" priority="51"/>
  </conditionalFormatting>
  <conditionalFormatting sqref="U6:U7">
    <cfRule type="duplicateValues" dxfId="862" priority="52"/>
  </conditionalFormatting>
  <conditionalFormatting sqref="U11">
    <cfRule type="duplicateValues" dxfId="861" priority="49"/>
  </conditionalFormatting>
  <conditionalFormatting sqref="U11:U28">
    <cfRule type="duplicateValues" dxfId="860" priority="31"/>
  </conditionalFormatting>
  <conditionalFormatting sqref="U12">
    <cfRule type="duplicateValues" dxfId="859" priority="48"/>
  </conditionalFormatting>
  <conditionalFormatting sqref="U13">
    <cfRule type="duplicateValues" dxfId="858" priority="47"/>
  </conditionalFormatting>
  <conditionalFormatting sqref="U14">
    <cfRule type="duplicateValues" dxfId="857" priority="46"/>
  </conditionalFormatting>
  <conditionalFormatting sqref="U15">
    <cfRule type="duplicateValues" dxfId="856" priority="45"/>
  </conditionalFormatting>
  <conditionalFormatting sqref="U16">
    <cfRule type="duplicateValues" dxfId="855" priority="44"/>
  </conditionalFormatting>
  <conditionalFormatting sqref="U17">
    <cfRule type="duplicateValues" dxfId="854" priority="43"/>
  </conditionalFormatting>
  <conditionalFormatting sqref="U18">
    <cfRule type="duplicateValues" dxfId="853" priority="42"/>
  </conditionalFormatting>
  <conditionalFormatting sqref="U19">
    <cfRule type="duplicateValues" dxfId="852" priority="41"/>
  </conditionalFormatting>
  <conditionalFormatting sqref="U20">
    <cfRule type="duplicateValues" dxfId="851" priority="40"/>
  </conditionalFormatting>
  <conditionalFormatting sqref="U21">
    <cfRule type="duplicateValues" dxfId="850" priority="39"/>
  </conditionalFormatting>
  <conditionalFormatting sqref="U22">
    <cfRule type="duplicateValues" dxfId="849" priority="38"/>
  </conditionalFormatting>
  <conditionalFormatting sqref="U23">
    <cfRule type="duplicateValues" dxfId="848" priority="37"/>
  </conditionalFormatting>
  <conditionalFormatting sqref="U24">
    <cfRule type="duplicateValues" dxfId="847" priority="36"/>
  </conditionalFormatting>
  <conditionalFormatting sqref="U25">
    <cfRule type="duplicateValues" dxfId="846" priority="35"/>
  </conditionalFormatting>
  <conditionalFormatting sqref="U26">
    <cfRule type="duplicateValues" dxfId="845" priority="34"/>
  </conditionalFormatting>
  <conditionalFormatting sqref="U27">
    <cfRule type="duplicateValues" dxfId="844" priority="33"/>
  </conditionalFormatting>
  <conditionalFormatting sqref="U28">
    <cfRule type="duplicateValues" dxfId="843" priority="32"/>
  </conditionalFormatting>
  <conditionalFormatting sqref="W2">
    <cfRule type="duplicateValues" dxfId="842" priority="25"/>
  </conditionalFormatting>
  <conditionalFormatting sqref="W6:W7">
    <cfRule type="duplicateValues" dxfId="841" priority="273"/>
  </conditionalFormatting>
  <conditionalFormatting sqref="W11">
    <cfRule type="duplicateValues" dxfId="840" priority="272"/>
  </conditionalFormatting>
  <conditionalFormatting sqref="W11:W28">
    <cfRule type="duplicateValues" dxfId="839" priority="254"/>
  </conditionalFormatting>
  <conditionalFormatting sqref="W12">
    <cfRule type="duplicateValues" dxfId="838" priority="271"/>
  </conditionalFormatting>
  <conditionalFormatting sqref="W13">
    <cfRule type="duplicateValues" dxfId="837" priority="270"/>
  </conditionalFormatting>
  <conditionalFormatting sqref="W14">
    <cfRule type="duplicateValues" dxfId="836" priority="269"/>
  </conditionalFormatting>
  <conditionalFormatting sqref="W15">
    <cfRule type="duplicateValues" dxfId="835" priority="268"/>
  </conditionalFormatting>
  <conditionalFormatting sqref="W16">
    <cfRule type="duplicateValues" dxfId="834" priority="267"/>
  </conditionalFormatting>
  <conditionalFormatting sqref="W17">
    <cfRule type="duplicateValues" dxfId="833" priority="266"/>
  </conditionalFormatting>
  <conditionalFormatting sqref="W18">
    <cfRule type="duplicateValues" dxfId="832" priority="265"/>
  </conditionalFormatting>
  <conditionalFormatting sqref="W19">
    <cfRule type="duplicateValues" dxfId="831" priority="264"/>
  </conditionalFormatting>
  <conditionalFormatting sqref="W20">
    <cfRule type="duplicateValues" dxfId="830" priority="263"/>
  </conditionalFormatting>
  <conditionalFormatting sqref="W21">
    <cfRule type="duplicateValues" dxfId="829" priority="262"/>
  </conditionalFormatting>
  <conditionalFormatting sqref="W22">
    <cfRule type="duplicateValues" dxfId="828" priority="261"/>
  </conditionalFormatting>
  <conditionalFormatting sqref="W23">
    <cfRule type="duplicateValues" dxfId="827" priority="260"/>
  </conditionalFormatting>
  <conditionalFormatting sqref="W24">
    <cfRule type="duplicateValues" dxfId="826" priority="259"/>
  </conditionalFormatting>
  <conditionalFormatting sqref="W25">
    <cfRule type="duplicateValues" dxfId="825" priority="258"/>
  </conditionalFormatting>
  <conditionalFormatting sqref="W26">
    <cfRule type="duplicateValues" dxfId="824" priority="257"/>
  </conditionalFormatting>
  <conditionalFormatting sqref="W27">
    <cfRule type="duplicateValues" dxfId="823" priority="256"/>
  </conditionalFormatting>
  <conditionalFormatting sqref="W28">
    <cfRule type="duplicateValues" dxfId="822" priority="255"/>
  </conditionalFormatting>
  <conditionalFormatting sqref="Y6:Y7">
    <cfRule type="duplicateValues" dxfId="821" priority="234"/>
  </conditionalFormatting>
  <conditionalFormatting sqref="Y11">
    <cfRule type="duplicateValues" dxfId="820" priority="253"/>
  </conditionalFormatting>
  <conditionalFormatting sqref="Y11:Y28">
    <cfRule type="duplicateValues" dxfId="819" priority="235"/>
  </conditionalFormatting>
  <conditionalFormatting sqref="Y12">
    <cfRule type="duplicateValues" dxfId="818" priority="252"/>
  </conditionalFormatting>
  <conditionalFormatting sqref="Y13">
    <cfRule type="duplicateValues" dxfId="817" priority="251"/>
  </conditionalFormatting>
  <conditionalFormatting sqref="Y14">
    <cfRule type="duplicateValues" dxfId="816" priority="250"/>
  </conditionalFormatting>
  <conditionalFormatting sqref="Y15">
    <cfRule type="duplicateValues" dxfId="815" priority="249"/>
  </conditionalFormatting>
  <conditionalFormatting sqref="Y16">
    <cfRule type="duplicateValues" dxfId="814" priority="248"/>
  </conditionalFormatting>
  <conditionalFormatting sqref="Y17">
    <cfRule type="duplicateValues" dxfId="813" priority="247"/>
  </conditionalFormatting>
  <conditionalFormatting sqref="Y18">
    <cfRule type="duplicateValues" dxfId="812" priority="246"/>
  </conditionalFormatting>
  <conditionalFormatting sqref="Y19">
    <cfRule type="duplicateValues" dxfId="811" priority="245"/>
  </conditionalFormatting>
  <conditionalFormatting sqref="Y20">
    <cfRule type="duplicateValues" dxfId="810" priority="244"/>
  </conditionalFormatting>
  <conditionalFormatting sqref="Y21">
    <cfRule type="duplicateValues" dxfId="809" priority="243"/>
  </conditionalFormatting>
  <conditionalFormatting sqref="Y22">
    <cfRule type="duplicateValues" dxfId="808" priority="242"/>
  </conditionalFormatting>
  <conditionalFormatting sqref="Y23">
    <cfRule type="duplicateValues" dxfId="807" priority="241"/>
  </conditionalFormatting>
  <conditionalFormatting sqref="Y24">
    <cfRule type="duplicateValues" dxfId="806" priority="240"/>
  </conditionalFormatting>
  <conditionalFormatting sqref="Y25">
    <cfRule type="duplicateValues" dxfId="805" priority="239"/>
  </conditionalFormatting>
  <conditionalFormatting sqref="Y26">
    <cfRule type="duplicateValues" dxfId="804" priority="238"/>
  </conditionalFormatting>
  <conditionalFormatting sqref="Y27">
    <cfRule type="duplicateValues" dxfId="803" priority="237"/>
  </conditionalFormatting>
  <conditionalFormatting sqref="Y28">
    <cfRule type="duplicateValues" dxfId="802" priority="236"/>
  </conditionalFormatting>
  <conditionalFormatting sqref="AA2">
    <cfRule type="duplicateValues" dxfId="801" priority="23"/>
  </conditionalFormatting>
  <conditionalFormatting sqref="AA6:AA7">
    <cfRule type="duplicateValues" dxfId="800" priority="112"/>
  </conditionalFormatting>
  <conditionalFormatting sqref="AA11">
    <cfRule type="duplicateValues" dxfId="799" priority="111"/>
  </conditionalFormatting>
  <conditionalFormatting sqref="AA11:AA28">
    <cfRule type="duplicateValues" dxfId="798" priority="93"/>
  </conditionalFormatting>
  <conditionalFormatting sqref="AA12">
    <cfRule type="duplicateValues" dxfId="797" priority="110"/>
  </conditionalFormatting>
  <conditionalFormatting sqref="AA13">
    <cfRule type="duplicateValues" dxfId="796" priority="109"/>
  </conditionalFormatting>
  <conditionalFormatting sqref="AA14">
    <cfRule type="duplicateValues" dxfId="795" priority="108"/>
  </conditionalFormatting>
  <conditionalFormatting sqref="AA15">
    <cfRule type="duplicateValues" dxfId="794" priority="107"/>
  </conditionalFormatting>
  <conditionalFormatting sqref="AA16">
    <cfRule type="duplicateValues" dxfId="793" priority="106"/>
  </conditionalFormatting>
  <conditionalFormatting sqref="AA17">
    <cfRule type="duplicateValues" dxfId="792" priority="105"/>
  </conditionalFormatting>
  <conditionalFormatting sqref="AA18">
    <cfRule type="duplicateValues" dxfId="791" priority="104"/>
  </conditionalFormatting>
  <conditionalFormatting sqref="AA19">
    <cfRule type="duplicateValues" dxfId="790" priority="103"/>
  </conditionalFormatting>
  <conditionalFormatting sqref="AA20">
    <cfRule type="duplicateValues" dxfId="789" priority="102"/>
  </conditionalFormatting>
  <conditionalFormatting sqref="AA21">
    <cfRule type="duplicateValues" dxfId="788" priority="101"/>
  </conditionalFormatting>
  <conditionalFormatting sqref="AA22">
    <cfRule type="duplicateValues" dxfId="787" priority="100"/>
  </conditionalFormatting>
  <conditionalFormatting sqref="AA23">
    <cfRule type="duplicateValues" dxfId="786" priority="99"/>
  </conditionalFormatting>
  <conditionalFormatting sqref="AA24">
    <cfRule type="duplicateValues" dxfId="785" priority="98"/>
  </conditionalFormatting>
  <conditionalFormatting sqref="AA25">
    <cfRule type="duplicateValues" dxfId="784" priority="97"/>
  </conditionalFormatting>
  <conditionalFormatting sqref="AA26">
    <cfRule type="duplicateValues" dxfId="783" priority="96"/>
  </conditionalFormatting>
  <conditionalFormatting sqref="AA27">
    <cfRule type="duplicateValues" dxfId="782" priority="95"/>
  </conditionalFormatting>
  <conditionalFormatting sqref="AA28">
    <cfRule type="duplicateValues" dxfId="781" priority="94"/>
  </conditionalFormatting>
  <conditionalFormatting sqref="AC2">
    <cfRule type="duplicateValues" dxfId="780" priority="24"/>
  </conditionalFormatting>
  <conditionalFormatting sqref="AC6:AC7">
    <cfRule type="duplicateValues" dxfId="779" priority="92"/>
  </conditionalFormatting>
  <conditionalFormatting sqref="AC11">
    <cfRule type="duplicateValues" dxfId="778" priority="91"/>
  </conditionalFormatting>
  <conditionalFormatting sqref="AC11:AC28">
    <cfRule type="duplicateValues" dxfId="777" priority="73"/>
  </conditionalFormatting>
  <conditionalFormatting sqref="AC12">
    <cfRule type="duplicateValues" dxfId="776" priority="90"/>
  </conditionalFormatting>
  <conditionalFormatting sqref="AC13">
    <cfRule type="duplicateValues" dxfId="775" priority="89"/>
  </conditionalFormatting>
  <conditionalFormatting sqref="AC14">
    <cfRule type="duplicateValues" dxfId="774" priority="88"/>
  </conditionalFormatting>
  <conditionalFormatting sqref="AC15">
    <cfRule type="duplicateValues" dxfId="773" priority="87"/>
  </conditionalFormatting>
  <conditionalFormatting sqref="AC16">
    <cfRule type="duplicateValues" dxfId="772" priority="86"/>
  </conditionalFormatting>
  <conditionalFormatting sqref="AC17">
    <cfRule type="duplicateValues" dxfId="771" priority="85"/>
  </conditionalFormatting>
  <conditionalFormatting sqref="AC18">
    <cfRule type="duplicateValues" dxfId="770" priority="84"/>
  </conditionalFormatting>
  <conditionalFormatting sqref="AC19">
    <cfRule type="duplicateValues" dxfId="769" priority="83"/>
  </conditionalFormatting>
  <conditionalFormatting sqref="AC20">
    <cfRule type="duplicateValues" dxfId="768" priority="82"/>
  </conditionalFormatting>
  <conditionalFormatting sqref="AC21">
    <cfRule type="duplicateValues" dxfId="767" priority="81"/>
  </conditionalFormatting>
  <conditionalFormatting sqref="AC22">
    <cfRule type="duplicateValues" dxfId="766" priority="80"/>
  </conditionalFormatting>
  <conditionalFormatting sqref="AC23">
    <cfRule type="duplicateValues" dxfId="765" priority="79"/>
  </conditionalFormatting>
  <conditionalFormatting sqref="AC24">
    <cfRule type="duplicateValues" dxfId="764" priority="78"/>
  </conditionalFormatting>
  <conditionalFormatting sqref="AC25">
    <cfRule type="duplicateValues" dxfId="763" priority="77"/>
  </conditionalFormatting>
  <conditionalFormatting sqref="AC26">
    <cfRule type="duplicateValues" dxfId="762" priority="76"/>
  </conditionalFormatting>
  <conditionalFormatting sqref="AC27">
    <cfRule type="duplicateValues" dxfId="761" priority="75"/>
  </conditionalFormatting>
  <conditionalFormatting sqref="AC28">
    <cfRule type="duplicateValues" dxfId="760" priority="74"/>
  </conditionalFormatting>
  <conditionalFormatting sqref="AE6:AE7">
    <cfRule type="duplicateValues" dxfId="759" priority="53"/>
  </conditionalFormatting>
  <conditionalFormatting sqref="AE11">
    <cfRule type="duplicateValues" dxfId="758" priority="72"/>
  </conditionalFormatting>
  <conditionalFormatting sqref="AE11:AE28">
    <cfRule type="duplicateValues" dxfId="757" priority="54"/>
  </conditionalFormatting>
  <conditionalFormatting sqref="AE12">
    <cfRule type="duplicateValues" dxfId="756" priority="71"/>
  </conditionalFormatting>
  <conditionalFormatting sqref="AE13">
    <cfRule type="duplicateValues" dxfId="755" priority="70"/>
  </conditionalFormatting>
  <conditionalFormatting sqref="AE14">
    <cfRule type="duplicateValues" dxfId="754" priority="69"/>
  </conditionalFormatting>
  <conditionalFormatting sqref="AE15">
    <cfRule type="duplicateValues" dxfId="753" priority="68"/>
  </conditionalFormatting>
  <conditionalFormatting sqref="AE16">
    <cfRule type="duplicateValues" dxfId="752" priority="67"/>
  </conditionalFormatting>
  <conditionalFormatting sqref="AE17">
    <cfRule type="duplicateValues" dxfId="751" priority="66"/>
  </conditionalFormatting>
  <conditionalFormatting sqref="AE18">
    <cfRule type="duplicateValues" dxfId="750" priority="65"/>
  </conditionalFormatting>
  <conditionalFormatting sqref="AE19">
    <cfRule type="duplicateValues" dxfId="749" priority="64"/>
  </conditionalFormatting>
  <conditionalFormatting sqref="AE20">
    <cfRule type="duplicateValues" dxfId="748" priority="63"/>
  </conditionalFormatting>
  <conditionalFormatting sqref="AE21">
    <cfRule type="duplicateValues" dxfId="747" priority="62"/>
  </conditionalFormatting>
  <conditionalFormatting sqref="AE22">
    <cfRule type="duplicateValues" dxfId="746" priority="61"/>
  </conditionalFormatting>
  <conditionalFormatting sqref="AE23">
    <cfRule type="duplicateValues" dxfId="745" priority="60"/>
  </conditionalFormatting>
  <conditionalFormatting sqref="AE24">
    <cfRule type="duplicateValues" dxfId="744" priority="59"/>
  </conditionalFormatting>
  <conditionalFormatting sqref="AE25">
    <cfRule type="duplicateValues" dxfId="743" priority="58"/>
  </conditionalFormatting>
  <conditionalFormatting sqref="AE26">
    <cfRule type="duplicateValues" dxfId="742" priority="57"/>
  </conditionalFormatting>
  <conditionalFormatting sqref="AE27">
    <cfRule type="duplicateValues" dxfId="741" priority="56"/>
  </conditionalFormatting>
  <conditionalFormatting sqref="AE28">
    <cfRule type="duplicateValues" dxfId="740" priority="5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2025-11-24T13:47:04Z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